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920" tabRatio="900" activeTab="0"/>
  </bookViews>
  <sheets>
    <sheet name="別紙6-1" sheetId="1" r:id="rId1"/>
  </sheets>
  <externalReferences>
    <externalReference r:id="rId4"/>
    <externalReference r:id="rId5"/>
    <externalReference r:id="rId6"/>
  </externalReferences>
  <definedNames>
    <definedName name="_xlnm.Print_Area" localSheetId="0">'別紙6-1'!$A$1:$L$137</definedName>
    <definedName name="使用電力調整率" localSheetId="0">'[2]（九州電力）２７年１０月～２８年９月度予想金額'!#REF!</definedName>
    <definedName name="使用電力調整率">'[1]（九州電力）２７年１０月～２８年９月度予想金額'!#REF!</definedName>
  </definedNames>
  <calcPr fullCalcOnLoad="1"/>
</workbook>
</file>

<file path=xl/sharedStrings.xml><?xml version="1.0" encoding="utf-8"?>
<sst xmlns="http://schemas.openxmlformats.org/spreadsheetml/2006/main" count="217" uniqueCount="104">
  <si>
    <t>基本料金</t>
  </si>
  <si>
    <t>力率</t>
  </si>
  <si>
    <t>施設名称</t>
  </si>
  <si>
    <t>単価　　　　　　　　　　　　　　　　　　　　（円/ｋW・月）</t>
  </si>
  <si>
    <t>※小数点以下　　　　　　　　　　　　第2位迄記入</t>
  </si>
  <si>
    <t>基本料金（円）</t>
  </si>
  <si>
    <t>従量料金</t>
  </si>
  <si>
    <t>予定電力量</t>
  </si>
  <si>
    <t>従量料金（円）</t>
  </si>
  <si>
    <t>※小数点以下第３位切捨て</t>
  </si>
  <si>
    <t>　小数点以下切捨て</t>
  </si>
  <si>
    <t>税抜き金額</t>
  </si>
  <si>
    <t>単価　　　                 　　　　　（円/ｋWｈ）</t>
  </si>
  <si>
    <t>予定契約   電力</t>
  </si>
  <si>
    <t>総　　　計　　　                   　　　　　　（円）</t>
  </si>
  <si>
    <t>総計</t>
  </si>
  <si>
    <t>入札予定額</t>
  </si>
  <si>
    <t>ピーク</t>
  </si>
  <si>
    <t>昼間・他季</t>
  </si>
  <si>
    <t>夜間</t>
  </si>
  <si>
    <t>昼間・夏季</t>
  </si>
  <si>
    <t>平日・他季</t>
  </si>
  <si>
    <t>休日・他季</t>
  </si>
  <si>
    <t>平日・夏季</t>
  </si>
  <si>
    <t>休日・夏季</t>
  </si>
  <si>
    <t>（ｋＷ）</t>
  </si>
  <si>
    <t>（％）</t>
  </si>
  <si>
    <t>a</t>
  </si>
  <si>
    <t>b</t>
  </si>
  <si>
    <t>ｃ</t>
  </si>
  <si>
    <t>・・・①</t>
  </si>
  <si>
    <t>No.</t>
  </si>
  <si>
    <t>（ｋWh)</t>
  </si>
  <si>
    <t>d=a×b((185-c)/100)×12</t>
  </si>
  <si>
    <t>e</t>
  </si>
  <si>
    <t>f</t>
  </si>
  <si>
    <t>ｈ=e×f</t>
  </si>
  <si>
    <t>i=d+ｈ</t>
  </si>
  <si>
    <t>税込み金額</t>
  </si>
  <si>
    <t>・・・②</t>
  </si>
  <si>
    <t>・・・③</t>
  </si>
  <si>
    <t>　（１円未満切り上げとする）</t>
  </si>
  <si>
    <t>【入札内訳書】</t>
  </si>
  <si>
    <t>　②×100/110=</t>
  </si>
  <si>
    <t xml:space="preserve">　住所又は所在地
　商号又は名称
　代表者氏名　　　　　　　　　　　　　　　　　　　　　　　印
</t>
  </si>
  <si>
    <t>令和２年度柳川市役所柳川庁舎外５３施設電力需給</t>
  </si>
  <si>
    <t>（令和３年２月～令和４年１月期間中の予定使用電力量)</t>
  </si>
  <si>
    <t>（留意事項)
※夏季は毎年7月1日から9月30日までの期間とし,その他季は,夏季以外の期間とする。
※契約期間における予定平均力率は100%とする。
※基本料金単価(b欄)及び電力量料金単(ｆ欄)は、小数点以下第2位まで記入する。
※燃料費調整費、電気事業者による再生可能エネルギー電気の特別措置法に基づく賦課金は考慮しないこと。
(燃料費調整額、再生可能エネルギーについては、発電促進賦課金地域を管轄する一般電気事業者が定める特定規模需要標準供給条件等により別途支払います。)</t>
  </si>
  <si>
    <t>柳川市役所　柳川庁舎</t>
  </si>
  <si>
    <t>柳川市役所　大和庁舎</t>
  </si>
  <si>
    <t>柳川市役所　三橋庁舎</t>
  </si>
  <si>
    <t>柳河小学校</t>
  </si>
  <si>
    <t>城内小学校</t>
  </si>
  <si>
    <t>東宮永小学校</t>
  </si>
  <si>
    <t>矢留小学校</t>
  </si>
  <si>
    <t>両開小学校</t>
  </si>
  <si>
    <t>昭代第一小学校</t>
  </si>
  <si>
    <t>昭代第二小学校</t>
  </si>
  <si>
    <t>蒲池小学校</t>
  </si>
  <si>
    <t>皿垣小学校</t>
  </si>
  <si>
    <t>有明小学校</t>
  </si>
  <si>
    <t>中島小学校</t>
  </si>
  <si>
    <t>六合小学校</t>
  </si>
  <si>
    <t>大和小学校</t>
  </si>
  <si>
    <t>豊原小学校</t>
  </si>
  <si>
    <t>藤吉小学校</t>
  </si>
  <si>
    <t>矢ヶ部小学校</t>
  </si>
  <si>
    <t>二ッ河小学校</t>
  </si>
  <si>
    <t>垂見小学校</t>
  </si>
  <si>
    <t>中山小学校</t>
  </si>
  <si>
    <t>柳城中学校</t>
  </si>
  <si>
    <t>柳南中学校</t>
  </si>
  <si>
    <t>昭代中学校</t>
  </si>
  <si>
    <t>蒲池中学校</t>
  </si>
  <si>
    <t>大和中学校</t>
  </si>
  <si>
    <t>三橋中学校</t>
  </si>
  <si>
    <t>柳川学校給食共同調理場</t>
  </si>
  <si>
    <t>大和学校給食共同調理場</t>
  </si>
  <si>
    <t>三橋学校給食共同調理場</t>
  </si>
  <si>
    <t>柳河ふれあいセンター</t>
  </si>
  <si>
    <t>柳川農村環境改善センター</t>
  </si>
  <si>
    <t>有明まほろばセンター</t>
  </si>
  <si>
    <t>就業改善センター</t>
  </si>
  <si>
    <t>蒲池農村環境改善センター</t>
  </si>
  <si>
    <t>三橋生涯学習センター</t>
  </si>
  <si>
    <t>学童農園むつごろうランド</t>
  </si>
  <si>
    <t>柳川古文書館</t>
  </si>
  <si>
    <t>柳川市民体育館</t>
  </si>
  <si>
    <t>大和Ｂ＆Ｇ海洋センター</t>
  </si>
  <si>
    <t>外平排水機場</t>
  </si>
  <si>
    <t>筑紫下水ポンプ場</t>
  </si>
  <si>
    <t>北浦排水機場</t>
  </si>
  <si>
    <t>三橋総合保健福祉センター</t>
  </si>
  <si>
    <t>柳川あめんぼセンター</t>
  </si>
  <si>
    <t>雲龍図書館</t>
  </si>
  <si>
    <t>柳川消防署</t>
  </si>
  <si>
    <t>中島漁港漁業団地排水処理施設</t>
  </si>
  <si>
    <t>柳川総合保健福祉センター</t>
  </si>
  <si>
    <t>柳川浄化センター</t>
  </si>
  <si>
    <t>矢加部配水場</t>
  </si>
  <si>
    <t>磯鳥水源地</t>
  </si>
  <si>
    <t>六合配水場</t>
  </si>
  <si>
    <t>夏季</t>
  </si>
  <si>
    <t>他季</t>
  </si>
</sst>
</file>

<file path=xl/styles.xml><?xml version="1.0" encoding="utf-8"?>
<styleSheet xmlns="http://schemas.openxmlformats.org/spreadsheetml/2006/main">
  <numFmts count="4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_ "/>
    <numFmt numFmtId="179" formatCode="0000000"/>
    <numFmt numFmtId="180" formatCode="00"/>
    <numFmt numFmtId="181" formatCode="mmm\-yyyy"/>
    <numFmt numFmtId="182" formatCode="&quot;Yes&quot;;&quot;Yes&quot;;&quot;No&quot;"/>
    <numFmt numFmtId="183" formatCode="&quot;True&quot;;&quot;True&quot;;&quot;False&quot;"/>
    <numFmt numFmtId="184" formatCode="&quot;On&quot;;&quot;On&quot;;&quot;Off&quot;"/>
    <numFmt numFmtId="185" formatCode="0_);[Red]\(0\)"/>
    <numFmt numFmtId="186" formatCode="&quot;¥&quot;#,##0_);[Red]\(&quot;¥&quot;#,##0\)"/>
    <numFmt numFmtId="187" formatCode="#,##0;[Red]#,##0"/>
    <numFmt numFmtId="188" formatCode="#,##0_ ;[Red]\-#,##0\ "/>
    <numFmt numFmtId="189" formatCode="#,##0.0;[Red]\-#,##0.0"/>
    <numFmt numFmtId="190" formatCode="#,##0.000;[Red]\-#,##0.000"/>
    <numFmt numFmtId="191" formatCode="#,##0.0000;[Red]\-#,##0.0000"/>
    <numFmt numFmtId="192" formatCode="#,##0.00000;[Red]\-#,##0.00000"/>
    <numFmt numFmtId="193" formatCode="m/d;@"/>
    <numFmt numFmtId="194" formatCode="#,##0.0_ "/>
    <numFmt numFmtId="195" formatCode="#,##0.00_ "/>
    <numFmt numFmtId="196" formatCode="#,##0.0_);[Red]\(#,##0.0\)"/>
    <numFmt numFmtId="197" formatCode="#,##0.00_);[Red]\(#,##0.00\)"/>
    <numFmt numFmtId="198" formatCode="[&lt;=999]000;[&lt;=9999]000\-00;000\-0000"/>
    <numFmt numFmtId="199" formatCode="\300000000000"/>
    <numFmt numFmtId="200" formatCode="#,##0.000_ "/>
    <numFmt numFmtId="201" formatCode="#,##0&quot;円&quot;"/>
    <numFmt numFmtId="202" formatCode="#,##0.00&quot;円&quot;"/>
    <numFmt numFmtId="203" formatCode="#,##0&quot;ｋＷ&quot;"/>
    <numFmt numFmtId="204" formatCode="#,##0.0&quot;円&quot;"/>
    <numFmt numFmtId="205" formatCode="0.00_ "/>
    <numFmt numFmtId="206" formatCode="#,##0.0_ ;[Red]\-#,##0.0\ "/>
    <numFmt numFmtId="207" formatCode="0.0%"/>
    <numFmt numFmtId="208" formatCode="\(\4\)"/>
    <numFmt numFmtId="209" formatCode="#,##0.00_ ;[Red]\-#,##0.00\ "/>
    <numFmt numFmtId="210" formatCode="0.000%"/>
    <numFmt numFmtId="211" formatCode="[$€-2]\ #,##0.00_);[Red]\([$€-2]\ #,##0.00\)"/>
  </numFmts>
  <fonts count="39">
    <font>
      <sz val="11"/>
      <name val="ＭＳ Ｐゴシック"/>
      <family val="3"/>
    </font>
    <font>
      <b/>
      <sz val="11"/>
      <name val="ＭＳ Ｐゴシック"/>
      <family val="3"/>
    </font>
    <font>
      <i/>
      <sz val="11"/>
      <name val="ＭＳ Ｐゴシック"/>
      <family val="3"/>
    </font>
    <font>
      <b/>
      <i/>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Ｐゴシック"/>
      <family val="3"/>
    </font>
    <font>
      <sz val="11"/>
      <color indexed="17"/>
      <name val="ＭＳ Ｐゴシック"/>
      <family val="3"/>
    </font>
    <font>
      <sz val="6"/>
      <name val="ＭＳ Ｐゴシック"/>
      <family val="3"/>
    </font>
    <font>
      <b/>
      <sz val="12"/>
      <name val="ＭＳ Ｐ明朝"/>
      <family val="1"/>
    </font>
    <font>
      <b/>
      <sz val="14"/>
      <name val="ＭＳ Ｐゴシック"/>
      <family val="3"/>
    </font>
    <font>
      <b/>
      <sz val="10"/>
      <name val="ＭＳ Ｐゴシック"/>
      <family val="3"/>
    </font>
    <font>
      <sz val="14"/>
      <name val="ＭＳ Ｐゴシック"/>
      <family val="3"/>
    </font>
    <font>
      <b/>
      <sz val="16"/>
      <name val="ＭＳ Ｐゴシック"/>
      <family val="3"/>
    </font>
    <font>
      <b/>
      <sz val="12"/>
      <name val="ＭＳ Ｐゴシック"/>
      <family val="3"/>
    </font>
    <font>
      <b/>
      <sz val="18"/>
      <name val="ＭＳ Ｐゴシック"/>
      <family val="3"/>
    </font>
    <font>
      <b/>
      <sz val="20"/>
      <name val="ＭＳ Ｐゴシック"/>
      <family val="3"/>
    </font>
    <font>
      <b/>
      <sz val="9"/>
      <name val="ＭＳ Ｐゴシック"/>
      <family val="3"/>
    </font>
    <font>
      <sz val="16"/>
      <name val="ＭＳ Ｐゴシック"/>
      <family val="3"/>
    </font>
    <font>
      <b/>
      <sz val="28"/>
      <name val="ＭＳ Ｐ明朝"/>
      <family val="1"/>
    </font>
    <font>
      <b/>
      <sz val="20"/>
      <name val="ＭＳ Ｐ明朝"/>
      <family val="1"/>
    </font>
    <font>
      <b/>
      <sz val="24"/>
      <name val="ＭＳ Ｐゴシック"/>
      <family val="3"/>
    </font>
    <font>
      <u val="single"/>
      <sz val="16"/>
      <name val="ＭＳ Ｐ明朝"/>
      <family val="1"/>
    </font>
    <font>
      <b/>
      <sz val="24"/>
      <color indexed="8"/>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3"/>
        <bgColor indexed="64"/>
      </patternFill>
    </fill>
  </fills>
  <borders count="6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style="medium"/>
      <top>
        <color indexed="63"/>
      </top>
      <bottom style="thin"/>
    </border>
    <border>
      <left style="medium"/>
      <right>
        <color indexed="63"/>
      </right>
      <top>
        <color indexed="63"/>
      </top>
      <bottom style="thin"/>
    </border>
    <border>
      <left style="medium"/>
      <right style="medium"/>
      <top style="thin"/>
      <bottom>
        <color indexed="63"/>
      </bottom>
    </border>
    <border>
      <left style="medium"/>
      <right style="medium"/>
      <top style="thin"/>
      <bottom style="medium"/>
    </border>
    <border>
      <left>
        <color indexed="63"/>
      </left>
      <right style="medium"/>
      <top style="thin"/>
      <bottom>
        <color indexed="63"/>
      </bottom>
    </border>
    <border>
      <left style="medium"/>
      <right style="medium"/>
      <top style="medium"/>
      <bottom>
        <color indexed="63"/>
      </bottom>
    </border>
    <border>
      <left style="medium"/>
      <right style="medium"/>
      <top style="hair"/>
      <bottom>
        <color indexed="63"/>
      </bottom>
    </border>
    <border>
      <left style="medium"/>
      <right style="medium"/>
      <top style="hair"/>
      <bottom style="thin"/>
    </border>
    <border>
      <left style="medium"/>
      <right style="medium"/>
      <top style="thin"/>
      <bottom style="hair"/>
    </border>
    <border>
      <left style="medium"/>
      <right style="medium"/>
      <top>
        <color indexed="63"/>
      </top>
      <bottom style="hair"/>
    </border>
    <border>
      <left style="medium"/>
      <right style="medium"/>
      <top>
        <color indexed="63"/>
      </top>
      <bottom>
        <color indexed="63"/>
      </bottom>
    </border>
    <border>
      <left style="medium"/>
      <right style="medium"/>
      <top style="medium"/>
      <bottom style="medium"/>
    </border>
    <border>
      <left style="hair"/>
      <right style="medium"/>
      <top style="medium"/>
      <bottom>
        <color indexed="63"/>
      </bottom>
    </border>
    <border>
      <left style="hair"/>
      <right style="medium"/>
      <top style="hair"/>
      <bottom>
        <color indexed="63"/>
      </bottom>
    </border>
    <border>
      <left style="hair"/>
      <right style="medium"/>
      <top style="thin"/>
      <bottom>
        <color indexed="63"/>
      </bottom>
    </border>
    <border>
      <left style="hair"/>
      <right style="medium"/>
      <top style="hair"/>
      <bottom style="thin"/>
    </border>
    <border>
      <left style="hair"/>
      <right style="medium"/>
      <top>
        <color indexed="63"/>
      </top>
      <bottom>
        <color indexed="63"/>
      </bottom>
    </border>
    <border>
      <left style="hair"/>
      <right style="medium"/>
      <top style="hair"/>
      <bottom style="hair"/>
    </border>
    <border>
      <left style="medium"/>
      <right style="medium"/>
      <top style="hair"/>
      <bottom style="hair"/>
    </border>
    <border>
      <left>
        <color indexed="63"/>
      </left>
      <right>
        <color indexed="63"/>
      </right>
      <top style="medium"/>
      <bottom>
        <color indexed="63"/>
      </bottom>
    </border>
    <border>
      <left>
        <color indexed="63"/>
      </left>
      <right>
        <color indexed="63"/>
      </right>
      <top style="hair"/>
      <bottom>
        <color indexed="63"/>
      </bottom>
    </border>
    <border>
      <left>
        <color indexed="63"/>
      </left>
      <right>
        <color indexed="63"/>
      </right>
      <top style="thin"/>
      <bottom>
        <color indexed="63"/>
      </bottom>
    </border>
    <border>
      <left>
        <color indexed="63"/>
      </left>
      <right>
        <color indexed="63"/>
      </right>
      <top style="hair"/>
      <bottom style="thin"/>
    </border>
    <border>
      <left style="medium"/>
      <right>
        <color indexed="63"/>
      </right>
      <top style="thin"/>
      <bottom>
        <color indexed="63"/>
      </bottom>
    </border>
    <border>
      <left style="medium"/>
      <right>
        <color indexed="63"/>
      </right>
      <top style="hair"/>
      <bottom style="thin"/>
    </border>
    <border>
      <left style="medium"/>
      <right>
        <color indexed="63"/>
      </right>
      <top style="thin"/>
      <bottom style="hair"/>
    </border>
    <border>
      <left style="medium"/>
      <right>
        <color indexed="63"/>
      </right>
      <top>
        <color indexed="63"/>
      </top>
      <bottom style="hair"/>
    </border>
    <border>
      <left style="medium"/>
      <right>
        <color indexed="63"/>
      </right>
      <top style="hair"/>
      <bottom style="hair"/>
    </border>
    <border>
      <left>
        <color indexed="63"/>
      </left>
      <right>
        <color indexed="63"/>
      </right>
      <top>
        <color indexed="63"/>
      </top>
      <bottom style="hair"/>
    </border>
    <border>
      <left>
        <color indexed="63"/>
      </left>
      <right>
        <color indexed="63"/>
      </right>
      <top>
        <color indexed="63"/>
      </top>
      <bottom style="thin"/>
    </border>
    <border>
      <left style="hair"/>
      <right style="medium"/>
      <top style="medium"/>
      <bottom style="medium"/>
    </border>
    <border>
      <left style="medium"/>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style="thin"/>
      <top style="medium"/>
      <bottom style="thin"/>
    </border>
    <border>
      <left style="medium"/>
      <right style="thin"/>
      <top style="thin"/>
      <bottom style="thin"/>
    </border>
    <border>
      <left style="medium"/>
      <right style="thin"/>
      <top style="thin"/>
      <bottom style="medium"/>
    </border>
    <border>
      <left>
        <color indexed="63"/>
      </left>
      <right>
        <color indexed="63"/>
      </right>
      <top style="medium"/>
      <bottom style="medium"/>
    </border>
    <border>
      <left style="medium"/>
      <right style="thin"/>
      <top>
        <color indexed="63"/>
      </top>
      <bottom style="thin"/>
    </border>
    <border>
      <left>
        <color indexed="63"/>
      </left>
      <right style="medium"/>
      <top style="medium"/>
      <bottom style="thin"/>
    </border>
    <border>
      <left>
        <color indexed="63"/>
      </left>
      <right style="medium"/>
      <top style="thin"/>
      <bottom style="thin"/>
    </border>
    <border>
      <left style="medium"/>
      <right style="medium"/>
      <top style="thin"/>
      <bottom style="thin"/>
    </border>
    <border>
      <left>
        <color indexed="63"/>
      </left>
      <right style="medium"/>
      <top>
        <color indexed="63"/>
      </top>
      <bottom style="thin"/>
    </border>
    <border>
      <left>
        <color indexed="63"/>
      </left>
      <right>
        <color indexed="63"/>
      </right>
      <top style="medium"/>
      <bottom style="thin"/>
    </border>
    <border>
      <left>
        <color indexed="63"/>
      </left>
      <right>
        <color indexed="63"/>
      </right>
      <top style="thin"/>
      <bottom style="thin"/>
    </border>
    <border>
      <left style="thin"/>
      <right style="medium"/>
      <top style="thin"/>
      <bottom style="thin"/>
    </border>
    <border>
      <left style="medium"/>
      <right style="thin"/>
      <top style="medium"/>
      <bottom style="medium"/>
    </border>
    <border>
      <left style="thin"/>
      <right style="thin"/>
      <top style="medium"/>
      <bottom style="medium"/>
    </border>
    <border>
      <left style="thin"/>
      <right>
        <color indexed="63"/>
      </right>
      <top style="medium"/>
      <bottom style="medium"/>
    </border>
    <border>
      <left style="medium"/>
      <right style="medium"/>
      <top style="medium"/>
      <bottom style="thin"/>
    </border>
    <border>
      <left style="medium"/>
      <right style="medium"/>
      <top>
        <color indexed="63"/>
      </top>
      <bottom style="mediu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0" borderId="0" applyNumberFormat="0" applyFill="0" applyBorder="0" applyAlignment="0" applyProtection="0"/>
    <xf numFmtId="0" fontId="7" fillId="20" borderId="1" applyNumberFormat="0" applyAlignment="0" applyProtection="0"/>
    <xf numFmtId="0" fontId="8" fillId="21"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2" borderId="2" applyNumberFormat="0" applyFont="0" applyAlignment="0" applyProtection="0"/>
    <xf numFmtId="0" fontId="10" fillId="0" borderId="3" applyNumberFormat="0" applyFill="0" applyAlignment="0" applyProtection="0"/>
    <xf numFmtId="0" fontId="11" fillId="3" borderId="0" applyNumberFormat="0" applyBorder="0" applyAlignment="0" applyProtection="0"/>
    <xf numFmtId="0" fontId="12" fillId="23" borderId="4" applyNumberFormat="0" applyAlignment="0" applyProtection="0"/>
    <xf numFmtId="0" fontId="1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7" fillId="0" borderId="8" applyNumberFormat="0" applyFill="0" applyAlignment="0" applyProtection="0"/>
    <xf numFmtId="0" fontId="18" fillId="23" borderId="9" applyNumberFormat="0" applyAlignment="0" applyProtection="0"/>
    <xf numFmtId="0" fontId="1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0" fontId="20" fillId="7" borderId="4" applyNumberFormat="0" applyAlignment="0" applyProtection="0"/>
    <xf numFmtId="0" fontId="0" fillId="0" borderId="0">
      <alignment vertical="center"/>
      <protection/>
    </xf>
    <xf numFmtId="0" fontId="21" fillId="0" borderId="0" applyNumberFormat="0" applyFill="0" applyBorder="0" applyAlignment="0" applyProtection="0"/>
    <xf numFmtId="0" fontId="22" fillId="4" borderId="0" applyNumberFormat="0" applyBorder="0" applyAlignment="0" applyProtection="0"/>
  </cellStyleXfs>
  <cellXfs count="146">
    <xf numFmtId="0" fontId="0" fillId="0" borderId="0" xfId="0" applyAlignment="1">
      <alignment/>
    </xf>
    <xf numFmtId="0" fontId="29" fillId="0" borderId="0" xfId="62" applyFont="1" applyAlignment="1">
      <alignment horizontal="center" vertical="center"/>
      <protection/>
    </xf>
    <xf numFmtId="0" fontId="1" fillId="0" borderId="0" xfId="62" applyFont="1" applyAlignment="1">
      <alignment horizontal="center" vertical="center"/>
      <protection/>
    </xf>
    <xf numFmtId="38" fontId="1" fillId="0" borderId="0" xfId="49" applyFont="1" applyAlignment="1">
      <alignment horizontal="center" vertical="center"/>
    </xf>
    <xf numFmtId="0" fontId="1" fillId="0" borderId="10" xfId="62" applyFont="1" applyBorder="1" applyAlignment="1">
      <alignment horizontal="center" vertical="center" shrinkToFit="1"/>
      <protection/>
    </xf>
    <xf numFmtId="0" fontId="26" fillId="0" borderId="10" xfId="62" applyFont="1" applyBorder="1" applyAlignment="1">
      <alignment horizontal="center" vertical="center" wrapText="1" shrinkToFit="1"/>
      <protection/>
    </xf>
    <xf numFmtId="0" fontId="1" fillId="0" borderId="11" xfId="62" applyFont="1" applyBorder="1" applyAlignment="1">
      <alignment horizontal="center" vertical="center" shrinkToFit="1"/>
      <protection/>
    </xf>
    <xf numFmtId="0" fontId="32" fillId="0" borderId="10" xfId="62" applyFont="1" applyBorder="1" applyAlignment="1">
      <alignment horizontal="center" vertical="center" wrapText="1" shrinkToFit="1"/>
      <protection/>
    </xf>
    <xf numFmtId="0" fontId="1" fillId="0" borderId="12" xfId="62" applyFont="1" applyBorder="1" applyAlignment="1">
      <alignment horizontal="center" vertical="center" shrinkToFit="1"/>
      <protection/>
    </xf>
    <xf numFmtId="0" fontId="1" fillId="0" borderId="13" xfId="62" applyFont="1" applyBorder="1" applyAlignment="1">
      <alignment horizontal="center" vertical="center" shrinkToFit="1"/>
      <protection/>
    </xf>
    <xf numFmtId="0" fontId="1" fillId="0" borderId="14" xfId="62" applyFont="1" applyBorder="1" applyAlignment="1">
      <alignment horizontal="center" vertical="center" shrinkToFit="1"/>
      <protection/>
    </xf>
    <xf numFmtId="0" fontId="1" fillId="0" borderId="0" xfId="62" applyFont="1" applyAlignment="1">
      <alignment vertical="center"/>
      <protection/>
    </xf>
    <xf numFmtId="38" fontId="1" fillId="0" borderId="0" xfId="49" applyFont="1" applyAlignment="1">
      <alignment vertical="center"/>
    </xf>
    <xf numFmtId="0" fontId="29" fillId="0" borderId="0" xfId="62" applyFont="1" applyAlignment="1">
      <alignment vertical="center"/>
      <protection/>
    </xf>
    <xf numFmtId="0" fontId="26" fillId="0" borderId="0" xfId="62" applyFont="1" applyAlignment="1">
      <alignment horizontal="center" vertical="center"/>
      <protection/>
    </xf>
    <xf numFmtId="0" fontId="26" fillId="0" borderId="0" xfId="62" applyFont="1" applyAlignment="1">
      <alignment horizontal="left" vertical="center"/>
      <protection/>
    </xf>
    <xf numFmtId="0" fontId="26" fillId="0" borderId="0" xfId="62" applyFont="1" applyAlignment="1">
      <alignment vertical="center"/>
      <protection/>
    </xf>
    <xf numFmtId="0" fontId="29" fillId="0" borderId="0" xfId="62" applyFont="1" applyAlignment="1">
      <alignment horizontal="right" vertical="center"/>
      <protection/>
    </xf>
    <xf numFmtId="40" fontId="27" fillId="0" borderId="15" xfId="49" applyNumberFormat="1" applyFont="1" applyBorder="1" applyAlignment="1">
      <alignment vertical="center" shrinkToFit="1"/>
    </xf>
    <xf numFmtId="40" fontId="27" fillId="0" borderId="16" xfId="49" applyNumberFormat="1" applyFont="1" applyBorder="1" applyAlignment="1">
      <alignment vertical="center" shrinkToFit="1"/>
    </xf>
    <xf numFmtId="40" fontId="27" fillId="0" borderId="17" xfId="49" applyNumberFormat="1" applyFont="1" applyBorder="1" applyAlignment="1">
      <alignment vertical="center" shrinkToFit="1"/>
    </xf>
    <xf numFmtId="40" fontId="27" fillId="0" borderId="18" xfId="49" applyNumberFormat="1" applyFont="1" applyBorder="1" applyAlignment="1">
      <alignment vertical="center" shrinkToFit="1"/>
    </xf>
    <xf numFmtId="40" fontId="27" fillId="0" borderId="10" xfId="49" applyNumberFormat="1" applyFont="1" applyBorder="1" applyAlignment="1">
      <alignment vertical="center" shrinkToFit="1"/>
    </xf>
    <xf numFmtId="40" fontId="27" fillId="0" borderId="19" xfId="49" applyNumberFormat="1" applyFont="1" applyBorder="1" applyAlignment="1">
      <alignment vertical="center" shrinkToFit="1"/>
    </xf>
    <xf numFmtId="40" fontId="27" fillId="0" borderId="12" xfId="49" applyNumberFormat="1" applyFont="1" applyBorder="1" applyAlignment="1">
      <alignment vertical="center" shrinkToFit="1"/>
    </xf>
    <xf numFmtId="40" fontId="27" fillId="0" borderId="20" xfId="49" applyNumberFormat="1" applyFont="1" applyBorder="1" applyAlignment="1">
      <alignment vertical="center" shrinkToFit="1"/>
    </xf>
    <xf numFmtId="0" fontId="24" fillId="0" borderId="0" xfId="0" applyFont="1" applyFill="1" applyAlignment="1">
      <alignment vertical="center" shrinkToFit="1"/>
    </xf>
    <xf numFmtId="177" fontId="1" fillId="0" borderId="0" xfId="62" applyNumberFormat="1" applyFont="1" applyAlignment="1">
      <alignment vertical="center"/>
      <protection/>
    </xf>
    <xf numFmtId="177" fontId="29" fillId="0" borderId="0" xfId="62" applyNumberFormat="1" applyFont="1" applyAlignment="1">
      <alignment vertical="center"/>
      <protection/>
    </xf>
    <xf numFmtId="38" fontId="30" fillId="23" borderId="21" xfId="62" applyNumberFormat="1" applyFont="1" applyFill="1" applyBorder="1" applyAlignment="1">
      <alignment vertical="center"/>
      <protection/>
    </xf>
    <xf numFmtId="0" fontId="1" fillId="0" borderId="0" xfId="0" applyFont="1" applyAlignment="1">
      <alignment vertical="center"/>
    </xf>
    <xf numFmtId="0" fontId="28" fillId="0" borderId="0" xfId="62" applyFont="1" applyAlignment="1">
      <alignment vertical="center"/>
      <protection/>
    </xf>
    <xf numFmtId="38" fontId="30" fillId="23" borderId="21" xfId="49" applyNumberFormat="1" applyFont="1" applyFill="1" applyBorder="1" applyAlignment="1">
      <alignment vertical="center"/>
    </xf>
    <xf numFmtId="38" fontId="27" fillId="23" borderId="22" xfId="49" applyFont="1" applyFill="1" applyBorder="1" applyAlignment="1" applyProtection="1">
      <alignment vertical="center"/>
      <protection/>
    </xf>
    <xf numFmtId="38" fontId="27" fillId="23" borderId="23" xfId="49" applyFont="1" applyFill="1" applyBorder="1" applyAlignment="1" applyProtection="1">
      <alignment vertical="center"/>
      <protection/>
    </xf>
    <xf numFmtId="38" fontId="27" fillId="23" borderId="24" xfId="49" applyFont="1" applyFill="1" applyBorder="1" applyAlignment="1" applyProtection="1">
      <alignment vertical="center"/>
      <protection/>
    </xf>
    <xf numFmtId="38" fontId="27" fillId="23" borderId="25" xfId="49" applyFont="1" applyFill="1" applyBorder="1" applyAlignment="1" applyProtection="1">
      <alignment vertical="center"/>
      <protection/>
    </xf>
    <xf numFmtId="38" fontId="27" fillId="23" borderId="26" xfId="49" applyFont="1" applyFill="1" applyBorder="1" applyAlignment="1" applyProtection="1">
      <alignment vertical="center"/>
      <protection/>
    </xf>
    <xf numFmtId="38" fontId="27" fillId="23" borderId="27" xfId="49" applyFont="1" applyFill="1" applyBorder="1" applyAlignment="1" applyProtection="1">
      <alignment vertical="center"/>
      <protection/>
    </xf>
    <xf numFmtId="40" fontId="27" fillId="0" borderId="28" xfId="49" applyNumberFormat="1" applyFont="1" applyBorder="1" applyAlignment="1">
      <alignment vertical="center" shrinkToFit="1"/>
    </xf>
    <xf numFmtId="38" fontId="30" fillId="0" borderId="0" xfId="49" applyFont="1" applyAlignment="1">
      <alignment vertical="center"/>
    </xf>
    <xf numFmtId="38" fontId="30" fillId="24" borderId="0" xfId="49" applyFont="1" applyFill="1" applyAlignment="1">
      <alignment vertical="center"/>
    </xf>
    <xf numFmtId="40" fontId="0" fillId="23" borderId="29" xfId="49" applyNumberFormat="1" applyFont="1" applyFill="1" applyBorder="1" applyAlignment="1">
      <alignment horizontal="center" vertical="center" shrinkToFit="1"/>
    </xf>
    <xf numFmtId="40" fontId="0" fillId="23" borderId="30" xfId="49" applyNumberFormat="1" applyFont="1" applyFill="1" applyBorder="1" applyAlignment="1">
      <alignment horizontal="center" vertical="center" shrinkToFit="1"/>
    </xf>
    <xf numFmtId="40" fontId="0" fillId="23" borderId="31" xfId="49" applyNumberFormat="1" applyFont="1" applyFill="1" applyBorder="1" applyAlignment="1">
      <alignment horizontal="center" vertical="center" shrinkToFit="1"/>
    </xf>
    <xf numFmtId="40" fontId="0" fillId="23" borderId="32" xfId="49" applyNumberFormat="1" applyFont="1" applyFill="1" applyBorder="1" applyAlignment="1">
      <alignment horizontal="center" vertical="center" shrinkToFit="1"/>
    </xf>
    <xf numFmtId="40" fontId="0" fillId="23" borderId="33" xfId="49" applyNumberFormat="1" applyFont="1" applyFill="1" applyBorder="1" applyAlignment="1">
      <alignment horizontal="center" vertical="center" shrinkToFit="1"/>
    </xf>
    <xf numFmtId="40" fontId="0" fillId="23" borderId="34" xfId="49" applyNumberFormat="1" applyFont="1" applyFill="1" applyBorder="1" applyAlignment="1">
      <alignment horizontal="center" vertical="center" shrinkToFit="1"/>
    </xf>
    <xf numFmtId="40" fontId="0" fillId="23" borderId="35" xfId="49" applyNumberFormat="1" applyFont="1" applyFill="1" applyBorder="1" applyAlignment="1">
      <alignment horizontal="center" vertical="center" shrinkToFit="1"/>
    </xf>
    <xf numFmtId="40" fontId="0" fillId="23" borderId="11" xfId="49" applyNumberFormat="1" applyFont="1" applyFill="1" applyBorder="1" applyAlignment="1">
      <alignment horizontal="center" vertical="center" shrinkToFit="1"/>
    </xf>
    <xf numFmtId="40" fontId="0" fillId="23" borderId="36" xfId="49" applyNumberFormat="1" applyFont="1" applyFill="1" applyBorder="1" applyAlignment="1">
      <alignment horizontal="center" vertical="center" shrinkToFit="1"/>
    </xf>
    <xf numFmtId="40" fontId="0" fillId="23" borderId="37" xfId="49" applyNumberFormat="1" applyFont="1" applyFill="1" applyBorder="1" applyAlignment="1">
      <alignment horizontal="center" vertical="center" shrinkToFit="1"/>
    </xf>
    <xf numFmtId="40" fontId="0" fillId="23" borderId="38" xfId="49" applyNumberFormat="1" applyFont="1" applyFill="1" applyBorder="1" applyAlignment="1">
      <alignment horizontal="center" vertical="center" shrinkToFit="1"/>
    </xf>
    <xf numFmtId="40" fontId="0" fillId="23" borderId="39" xfId="49" applyNumberFormat="1" applyFont="1" applyFill="1" applyBorder="1" applyAlignment="1">
      <alignment horizontal="center" vertical="center" shrinkToFit="1"/>
    </xf>
    <xf numFmtId="40" fontId="0" fillId="23" borderId="0" xfId="49" applyNumberFormat="1" applyFont="1" applyFill="1" applyBorder="1" applyAlignment="1">
      <alignment horizontal="center" vertical="center" shrinkToFit="1"/>
    </xf>
    <xf numFmtId="0" fontId="34" fillId="0" borderId="0" xfId="0" applyFont="1" applyFill="1" applyAlignment="1">
      <alignment horizontal="left" shrinkToFit="1"/>
    </xf>
    <xf numFmtId="0" fontId="37" fillId="0" borderId="0" xfId="0" applyFont="1" applyFill="1" applyAlignment="1">
      <alignment vertical="center"/>
    </xf>
    <xf numFmtId="176" fontId="35" fillId="0" borderId="0" xfId="0" applyNumberFormat="1" applyFont="1" applyFill="1" applyBorder="1" applyAlignment="1">
      <alignment horizontal="left" vertical="center" wrapText="1" shrinkToFit="1"/>
    </xf>
    <xf numFmtId="0" fontId="31" fillId="0" borderId="0" xfId="62" applyFont="1" applyAlignment="1">
      <alignment horizontal="left" vertical="center"/>
      <protection/>
    </xf>
    <xf numFmtId="38" fontId="25" fillId="23" borderId="40" xfId="49" applyFont="1" applyFill="1" applyBorder="1" applyAlignment="1">
      <alignment horizontal="center" vertical="center" shrinkToFit="1"/>
    </xf>
    <xf numFmtId="38" fontId="25" fillId="23" borderId="21" xfId="49" applyFont="1" applyFill="1" applyBorder="1" applyAlignment="1">
      <alignment horizontal="center" vertical="center" shrinkToFit="1"/>
    </xf>
    <xf numFmtId="38" fontId="25" fillId="0" borderId="21" xfId="49" applyFont="1" applyBorder="1" applyAlignment="1">
      <alignment vertical="center" shrinkToFit="1"/>
    </xf>
    <xf numFmtId="38" fontId="25" fillId="0" borderId="21" xfId="49" applyFont="1" applyBorder="1" applyAlignment="1">
      <alignment horizontal="center" vertical="center" shrinkToFit="1"/>
    </xf>
    <xf numFmtId="40" fontId="28" fillId="0" borderId="41" xfId="49" applyNumberFormat="1" applyFont="1" applyBorder="1" applyAlignment="1">
      <alignment vertical="center" shrinkToFit="1"/>
    </xf>
    <xf numFmtId="40" fontId="28" fillId="23" borderId="41" xfId="49" applyNumberFormat="1" applyFont="1" applyFill="1" applyBorder="1" applyAlignment="1">
      <alignment horizontal="center" vertical="center" shrinkToFit="1"/>
    </xf>
    <xf numFmtId="38" fontId="28" fillId="0" borderId="21" xfId="49" applyFont="1" applyBorder="1" applyAlignment="1">
      <alignment vertical="center" shrinkToFit="1"/>
    </xf>
    <xf numFmtId="40" fontId="28" fillId="0" borderId="21" xfId="49" applyNumberFormat="1" applyFont="1" applyBorder="1" applyAlignment="1">
      <alignment vertical="center" shrinkToFit="1"/>
    </xf>
    <xf numFmtId="40" fontId="28" fillId="23" borderId="42" xfId="49" applyNumberFormat="1" applyFont="1" applyFill="1" applyBorder="1" applyAlignment="1">
      <alignment vertical="center" shrinkToFit="1"/>
    </xf>
    <xf numFmtId="0" fontId="29" fillId="0" borderId="0" xfId="62" applyFont="1" applyAlignment="1">
      <alignment horizontal="left" vertical="center" shrinkToFit="1"/>
      <protection/>
    </xf>
    <xf numFmtId="40" fontId="28" fillId="0" borderId="0" xfId="49" applyNumberFormat="1" applyFont="1" applyAlignment="1">
      <alignment horizontal="center" vertical="center"/>
    </xf>
    <xf numFmtId="0" fontId="29" fillId="0" borderId="15" xfId="62" applyFont="1" applyBorder="1" applyAlignment="1">
      <alignment horizontal="center" vertical="center" wrapText="1" shrinkToFit="1"/>
      <protection/>
    </xf>
    <xf numFmtId="0" fontId="29" fillId="0" borderId="20" xfId="62" applyFont="1" applyBorder="1" applyAlignment="1">
      <alignment horizontal="center" vertical="center" wrapText="1" shrinkToFit="1"/>
      <protection/>
    </xf>
    <xf numFmtId="0" fontId="35" fillId="0" borderId="0" xfId="0" applyFont="1" applyFill="1" applyAlignment="1">
      <alignment horizontal="left" wrapText="1" shrinkToFit="1"/>
    </xf>
    <xf numFmtId="0" fontId="34" fillId="0" borderId="0" xfId="0" applyFont="1" applyFill="1" applyAlignment="1">
      <alignment horizontal="center" shrinkToFit="1"/>
    </xf>
    <xf numFmtId="176" fontId="35" fillId="0" borderId="0" xfId="0" applyNumberFormat="1" applyFont="1" applyFill="1" applyBorder="1" applyAlignment="1">
      <alignment horizontal="center" vertical="center" shrinkToFit="1"/>
    </xf>
    <xf numFmtId="0" fontId="31" fillId="0" borderId="0" xfId="62" applyFont="1" applyAlignment="1">
      <alignment horizontal="center" vertical="center" shrinkToFit="1"/>
      <protection/>
    </xf>
    <xf numFmtId="0" fontId="36" fillId="0" borderId="0" xfId="62" applyFont="1" applyAlignment="1">
      <alignment horizontal="left" vertical="center"/>
      <protection/>
    </xf>
    <xf numFmtId="0" fontId="1" fillId="0" borderId="43" xfId="62" applyFont="1" applyBorder="1" applyAlignment="1">
      <alignment horizontal="center" vertical="center" shrinkToFit="1"/>
      <protection/>
    </xf>
    <xf numFmtId="0" fontId="1" fillId="0" borderId="44" xfId="62" applyFont="1" applyBorder="1" applyAlignment="1">
      <alignment horizontal="center" vertical="center" shrinkToFit="1"/>
      <protection/>
    </xf>
    <xf numFmtId="0" fontId="1" fillId="0" borderId="45" xfId="62" applyFont="1" applyBorder="1" applyAlignment="1">
      <alignment horizontal="center" vertical="center" shrinkToFit="1"/>
      <protection/>
    </xf>
    <xf numFmtId="0" fontId="1" fillId="0" borderId="46" xfId="62" applyFont="1" applyBorder="1" applyAlignment="1">
      <alignment horizontal="center" vertical="center" shrinkToFit="1"/>
      <protection/>
    </xf>
    <xf numFmtId="0" fontId="25" fillId="0" borderId="47" xfId="62" applyFont="1" applyBorder="1" applyAlignment="1">
      <alignment horizontal="center" vertical="center"/>
      <protection/>
    </xf>
    <xf numFmtId="0" fontId="25" fillId="0" borderId="48" xfId="62" applyFont="1" applyBorder="1" applyAlignment="1">
      <alignment horizontal="center" vertical="center"/>
      <protection/>
    </xf>
    <xf numFmtId="0" fontId="25" fillId="0" borderId="49" xfId="62" applyFont="1" applyBorder="1" applyAlignment="1">
      <alignment horizontal="center" vertical="center"/>
      <protection/>
    </xf>
    <xf numFmtId="0" fontId="25" fillId="0" borderId="41" xfId="62" applyFont="1" applyBorder="1" applyAlignment="1">
      <alignment horizontal="center" vertical="center" shrinkToFit="1"/>
      <protection/>
    </xf>
    <xf numFmtId="0" fontId="25" fillId="0" borderId="50" xfId="62" applyFont="1" applyBorder="1" applyAlignment="1">
      <alignment horizontal="center" vertical="center" shrinkToFit="1"/>
      <protection/>
    </xf>
    <xf numFmtId="0" fontId="25" fillId="0" borderId="42" xfId="62" applyFont="1" applyBorder="1" applyAlignment="1">
      <alignment horizontal="center" vertical="center" shrinkToFit="1"/>
      <protection/>
    </xf>
    <xf numFmtId="0" fontId="27" fillId="0" borderId="51" xfId="62" applyFont="1" applyBorder="1" applyAlignment="1">
      <alignment horizontal="center" vertical="center"/>
      <protection/>
    </xf>
    <xf numFmtId="0" fontId="27" fillId="0" borderId="48" xfId="62" applyFont="1" applyBorder="1" applyAlignment="1">
      <alignment horizontal="center" vertical="center"/>
      <protection/>
    </xf>
    <xf numFmtId="38" fontId="33" fillId="0" borderId="52" xfId="62" applyNumberFormat="1" applyFont="1" applyBorder="1" applyAlignment="1">
      <alignment horizontal="left" vertical="center" indent="1" shrinkToFit="1"/>
      <protection/>
    </xf>
    <xf numFmtId="0" fontId="33" fillId="0" borderId="14" xfId="62" applyFont="1" applyBorder="1" applyAlignment="1">
      <alignment horizontal="left" vertical="center" indent="1" shrinkToFit="1"/>
      <protection/>
    </xf>
    <xf numFmtId="38" fontId="33" fillId="0" borderId="53" xfId="62" applyNumberFormat="1" applyFont="1" applyBorder="1" applyAlignment="1">
      <alignment horizontal="left" vertical="center" indent="1" shrinkToFit="1"/>
      <protection/>
    </xf>
    <xf numFmtId="0" fontId="33" fillId="0" borderId="53" xfId="62" applyFont="1" applyBorder="1" applyAlignment="1">
      <alignment horizontal="left" vertical="center" indent="1" shrinkToFit="1"/>
      <protection/>
    </xf>
    <xf numFmtId="38" fontId="27" fillId="23" borderId="54" xfId="49" applyFont="1" applyFill="1" applyBorder="1" applyAlignment="1">
      <alignment horizontal="center" vertical="center" shrinkToFit="1"/>
    </xf>
    <xf numFmtId="0" fontId="1" fillId="0" borderId="11" xfId="62" applyFont="1" applyBorder="1" applyAlignment="1">
      <alignment horizontal="center" vertical="center" shrinkToFit="1"/>
      <protection/>
    </xf>
    <xf numFmtId="0" fontId="1" fillId="0" borderId="55" xfId="62" applyFont="1" applyBorder="1" applyAlignment="1">
      <alignment horizontal="center" vertical="center" shrinkToFit="1"/>
      <protection/>
    </xf>
    <xf numFmtId="0" fontId="1" fillId="0" borderId="33" xfId="62" applyFont="1" applyBorder="1" applyAlignment="1">
      <alignment horizontal="center" vertical="center" shrinkToFit="1"/>
      <protection/>
    </xf>
    <xf numFmtId="0" fontId="1" fillId="0" borderId="14" xfId="62" applyFont="1" applyBorder="1" applyAlignment="1">
      <alignment horizontal="center" vertical="center" shrinkToFit="1"/>
      <protection/>
    </xf>
    <xf numFmtId="40" fontId="27" fillId="0" borderId="20" xfId="49" applyNumberFormat="1" applyFont="1" applyBorder="1" applyAlignment="1">
      <alignment horizontal="right" vertical="center" shrinkToFit="1"/>
    </xf>
    <xf numFmtId="40" fontId="27" fillId="0" borderId="10" xfId="49" applyNumberFormat="1" applyFont="1" applyBorder="1" applyAlignment="1">
      <alignment horizontal="right" vertical="center" shrinkToFit="1"/>
    </xf>
    <xf numFmtId="40" fontId="27" fillId="23" borderId="54" xfId="49" applyNumberFormat="1" applyFont="1" applyFill="1" applyBorder="1" applyAlignment="1">
      <alignment horizontal="right" vertical="center" shrinkToFit="1"/>
    </xf>
    <xf numFmtId="40" fontId="27" fillId="23" borderId="10" xfId="49" applyNumberFormat="1" applyFont="1" applyFill="1" applyBorder="1" applyAlignment="1">
      <alignment horizontal="right" vertical="center" shrinkToFit="1"/>
    </xf>
    <xf numFmtId="40" fontId="27" fillId="0" borderId="45" xfId="49" applyNumberFormat="1" applyFont="1" applyBorder="1" applyAlignment="1">
      <alignment horizontal="right" vertical="center" shrinkToFit="1"/>
    </xf>
    <xf numFmtId="40" fontId="27" fillId="0" borderId="11" xfId="49" applyNumberFormat="1" applyFont="1" applyBorder="1" applyAlignment="1">
      <alignment horizontal="right" vertical="center" shrinkToFit="1"/>
    </xf>
    <xf numFmtId="38" fontId="27" fillId="0" borderId="54" xfId="49" applyFont="1" applyFill="1" applyBorder="1" applyAlignment="1">
      <alignment horizontal="center" vertical="center" shrinkToFit="1"/>
    </xf>
    <xf numFmtId="38" fontId="27" fillId="0" borderId="20" xfId="49" applyNumberFormat="1" applyFont="1" applyFill="1" applyBorder="1" applyAlignment="1">
      <alignment horizontal="center" vertical="center" shrinkToFit="1"/>
    </xf>
    <xf numFmtId="38" fontId="27" fillId="0" borderId="10" xfId="49" applyNumberFormat="1" applyFont="1" applyFill="1" applyBorder="1" applyAlignment="1">
      <alignment horizontal="center" vertical="center" shrinkToFit="1"/>
    </xf>
    <xf numFmtId="0" fontId="25" fillId="0" borderId="56" xfId="62" applyFont="1" applyBorder="1" applyAlignment="1">
      <alignment horizontal="center" vertical="center" shrinkToFit="1"/>
      <protection/>
    </xf>
    <xf numFmtId="0" fontId="25" fillId="0" borderId="57" xfId="62" applyFont="1" applyBorder="1" applyAlignment="1">
      <alignment horizontal="center" vertical="center" shrinkToFit="1"/>
      <protection/>
    </xf>
    <xf numFmtId="0" fontId="25" fillId="0" borderId="31" xfId="62" applyFont="1" applyBorder="1" applyAlignment="1">
      <alignment horizontal="center" vertical="center" shrinkToFit="1"/>
      <protection/>
    </xf>
    <xf numFmtId="38" fontId="33" fillId="0" borderId="58" xfId="62" applyNumberFormat="1" applyFont="1" applyBorder="1" applyAlignment="1">
      <alignment horizontal="left" vertical="center" indent="1" shrinkToFit="1"/>
      <protection/>
    </xf>
    <xf numFmtId="0" fontId="33" fillId="0" borderId="58" xfId="62" applyFont="1" applyBorder="1" applyAlignment="1">
      <alignment horizontal="left" vertical="center" indent="1" shrinkToFit="1"/>
      <protection/>
    </xf>
    <xf numFmtId="40" fontId="27" fillId="0" borderId="15" xfId="49" applyNumberFormat="1" applyFont="1" applyBorder="1" applyAlignment="1">
      <alignment horizontal="right" vertical="center" shrinkToFit="1"/>
    </xf>
    <xf numFmtId="40" fontId="27" fillId="0" borderId="12" xfId="49" applyNumberFormat="1" applyFont="1" applyBorder="1" applyAlignment="1">
      <alignment horizontal="right" vertical="center" shrinkToFit="1"/>
    </xf>
    <xf numFmtId="0" fontId="25" fillId="0" borderId="59" xfId="62" applyFont="1" applyBorder="1" applyAlignment="1">
      <alignment horizontal="center" vertical="center" shrinkToFit="1"/>
      <protection/>
    </xf>
    <xf numFmtId="0" fontId="25" fillId="0" borderId="60" xfId="62" applyFont="1" applyBorder="1" applyAlignment="1">
      <alignment horizontal="center" vertical="center" shrinkToFit="1"/>
      <protection/>
    </xf>
    <xf numFmtId="0" fontId="25" fillId="0" borderId="61" xfId="62" applyFont="1" applyBorder="1" applyAlignment="1">
      <alignment horizontal="center" vertical="center" shrinkToFit="1"/>
      <protection/>
    </xf>
    <xf numFmtId="0" fontId="1" fillId="0" borderId="15" xfId="62" applyFont="1" applyBorder="1" applyAlignment="1">
      <alignment horizontal="center" vertical="center" wrapText="1" shrinkToFit="1"/>
      <protection/>
    </xf>
    <xf numFmtId="0" fontId="1" fillId="0" borderId="20" xfId="62" applyFont="1" applyBorder="1" applyAlignment="1">
      <alignment horizontal="center" vertical="center" wrapText="1" shrinkToFit="1"/>
      <protection/>
    </xf>
    <xf numFmtId="0" fontId="1" fillId="0" borderId="20" xfId="62" applyFont="1" applyBorder="1" applyAlignment="1">
      <alignment horizontal="center" vertical="center" shrinkToFit="1"/>
      <protection/>
    </xf>
    <xf numFmtId="38" fontId="27" fillId="23" borderId="62" xfId="49" applyFont="1" applyFill="1" applyBorder="1" applyAlignment="1">
      <alignment horizontal="center" vertical="center" shrinkToFit="1"/>
    </xf>
    <xf numFmtId="38" fontId="27" fillId="23" borderId="12" xfId="49" applyFont="1" applyFill="1" applyBorder="1" applyAlignment="1">
      <alignment horizontal="center" vertical="center" shrinkToFit="1"/>
    </xf>
    <xf numFmtId="38" fontId="27" fillId="0" borderId="62" xfId="49" applyFont="1" applyFill="1" applyBorder="1" applyAlignment="1">
      <alignment horizontal="center" vertical="center" shrinkToFit="1"/>
    </xf>
    <xf numFmtId="38" fontId="27" fillId="0" borderId="12" xfId="49" applyFont="1" applyFill="1" applyBorder="1" applyAlignment="1">
      <alignment horizontal="center" vertical="center" shrinkToFit="1"/>
    </xf>
    <xf numFmtId="40" fontId="27" fillId="23" borderId="62" xfId="49" applyNumberFormat="1" applyFont="1" applyFill="1" applyBorder="1" applyAlignment="1">
      <alignment horizontal="right" vertical="center" shrinkToFit="1"/>
    </xf>
    <xf numFmtId="40" fontId="27" fillId="23" borderId="12" xfId="49" applyNumberFormat="1" applyFont="1" applyFill="1" applyBorder="1" applyAlignment="1">
      <alignment horizontal="right" vertical="center" shrinkToFit="1"/>
    </xf>
    <xf numFmtId="38" fontId="33" fillId="0" borderId="55" xfId="62" applyNumberFormat="1" applyFont="1" applyBorder="1" applyAlignment="1">
      <alignment horizontal="left" vertical="center" indent="1" shrinkToFit="1"/>
      <protection/>
    </xf>
    <xf numFmtId="38" fontId="27" fillId="23" borderId="10" xfId="49" applyFont="1" applyFill="1" applyBorder="1" applyAlignment="1">
      <alignment horizontal="center" vertical="center" shrinkToFit="1"/>
    </xf>
    <xf numFmtId="0" fontId="29" fillId="0" borderId="0" xfId="62" applyFont="1" applyAlignment="1">
      <alignment horizontal="left" vertical="center" shrinkToFit="1"/>
      <protection/>
    </xf>
    <xf numFmtId="0" fontId="29" fillId="0" borderId="0" xfId="62" applyFont="1" applyAlignment="1">
      <alignment horizontal="left" vertical="top" wrapText="1"/>
      <protection/>
    </xf>
    <xf numFmtId="0" fontId="0" fillId="0" borderId="0" xfId="0" applyAlignment="1">
      <alignment vertical="top"/>
    </xf>
    <xf numFmtId="40" fontId="27" fillId="0" borderId="33" xfId="49" applyNumberFormat="1" applyFont="1" applyBorder="1" applyAlignment="1">
      <alignment horizontal="right" vertical="center" shrinkToFit="1"/>
    </xf>
    <xf numFmtId="40" fontId="27" fillId="0" borderId="15" xfId="49" applyNumberFormat="1" applyFont="1" applyFill="1" applyBorder="1" applyAlignment="1" applyProtection="1">
      <alignment horizontal="right" vertical="center" shrinkToFit="1"/>
      <protection locked="0"/>
    </xf>
    <xf numFmtId="40" fontId="27" fillId="0" borderId="10" xfId="49" applyNumberFormat="1" applyFont="1" applyFill="1" applyBorder="1" applyAlignment="1" applyProtection="1">
      <alignment horizontal="right" vertical="center" shrinkToFit="1"/>
      <protection locked="0"/>
    </xf>
    <xf numFmtId="40" fontId="27" fillId="0" borderId="12" xfId="49" applyNumberFormat="1" applyFont="1" applyFill="1" applyBorder="1" applyAlignment="1" applyProtection="1">
      <alignment horizontal="right" vertical="center" shrinkToFit="1"/>
      <protection locked="0"/>
    </xf>
    <xf numFmtId="40" fontId="27" fillId="0" borderId="20" xfId="49" applyNumberFormat="1" applyFont="1" applyFill="1" applyBorder="1" applyAlignment="1" applyProtection="1">
      <alignment horizontal="right" vertical="center" shrinkToFit="1"/>
      <protection locked="0"/>
    </xf>
    <xf numFmtId="40" fontId="27" fillId="0" borderId="63" xfId="49" applyNumberFormat="1" applyFont="1" applyFill="1" applyBorder="1" applyAlignment="1" applyProtection="1">
      <alignment horizontal="right" vertical="center" shrinkToFit="1"/>
      <protection locked="0"/>
    </xf>
    <xf numFmtId="40" fontId="27" fillId="0" borderId="15" xfId="49" applyNumberFormat="1" applyFont="1" applyBorder="1" applyAlignment="1" applyProtection="1">
      <alignment vertical="center" shrinkToFit="1"/>
      <protection locked="0"/>
    </xf>
    <xf numFmtId="40" fontId="27" fillId="0" borderId="16" xfId="49" applyNumberFormat="1" applyFont="1" applyBorder="1" applyAlignment="1" applyProtection="1">
      <alignment vertical="center" shrinkToFit="1"/>
      <protection locked="0"/>
    </xf>
    <xf numFmtId="40" fontId="27" fillId="0" borderId="12" xfId="49" applyNumberFormat="1" applyFont="1" applyBorder="1" applyAlignment="1" applyProtection="1">
      <alignment vertical="center" shrinkToFit="1"/>
      <protection locked="0"/>
    </xf>
    <xf numFmtId="40" fontId="27" fillId="0" borderId="17" xfId="49" applyNumberFormat="1" applyFont="1" applyBorder="1" applyAlignment="1" applyProtection="1">
      <alignment vertical="center" shrinkToFit="1"/>
      <protection locked="0"/>
    </xf>
    <xf numFmtId="40" fontId="27" fillId="0" borderId="18" xfId="49" applyNumberFormat="1" applyFont="1" applyBorder="1" applyAlignment="1" applyProtection="1">
      <alignment vertical="center" shrinkToFit="1"/>
      <protection locked="0"/>
    </xf>
    <xf numFmtId="40" fontId="27" fillId="0" borderId="10" xfId="49" applyNumberFormat="1" applyFont="1" applyBorder="1" applyAlignment="1" applyProtection="1">
      <alignment vertical="center" shrinkToFit="1"/>
      <protection locked="0"/>
    </xf>
    <xf numFmtId="40" fontId="27" fillId="0" borderId="19" xfId="49" applyNumberFormat="1" applyFont="1" applyBorder="1" applyAlignment="1" applyProtection="1">
      <alignment vertical="center" shrinkToFit="1"/>
      <protection locked="0"/>
    </xf>
    <xf numFmtId="40" fontId="27" fillId="0" borderId="20" xfId="49" applyNumberFormat="1" applyFont="1" applyBorder="1" applyAlignment="1" applyProtection="1">
      <alignment vertical="center" shrinkToFit="1"/>
      <protection locked="0"/>
    </xf>
    <xf numFmtId="40" fontId="27" fillId="0" borderId="28" xfId="49" applyNumberFormat="1" applyFont="1" applyBorder="1" applyAlignment="1" applyProtection="1">
      <alignment vertical="center" shrinkToFit="1"/>
      <protection locked="0"/>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通貨 2" xfId="60"/>
    <cellStyle name="入力" xfId="61"/>
    <cellStyle name="標準_別紙６"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228600</xdr:colOff>
      <xdr:row>4</xdr:row>
      <xdr:rowOff>0</xdr:rowOff>
    </xdr:from>
    <xdr:to>
      <xdr:col>1</xdr:col>
      <xdr:colOff>2590800</xdr:colOff>
      <xdr:row>4</xdr:row>
      <xdr:rowOff>0</xdr:rowOff>
    </xdr:to>
    <xdr:sp>
      <xdr:nvSpPr>
        <xdr:cNvPr id="1" name="Text Box 3"/>
        <xdr:cNvSpPr txBox="1">
          <a:spLocks noChangeArrowheads="1"/>
        </xdr:cNvSpPr>
      </xdr:nvSpPr>
      <xdr:spPr>
        <a:xfrm>
          <a:off x="828675" y="2152650"/>
          <a:ext cx="2362200" cy="0"/>
        </a:xfrm>
        <a:prstGeom prst="rect">
          <a:avLst/>
        </a:prstGeom>
        <a:solidFill>
          <a:srgbClr val="FFFFFF"/>
        </a:solidFill>
        <a:ln w="9525" cmpd="sng">
          <a:noFill/>
        </a:ln>
      </xdr:spPr>
      <xdr:txBody>
        <a:bodyPr vertOverflow="clip" wrap="square" lIns="36576" tIns="22860" rIns="36576" bIns="0"/>
        <a:p>
          <a:pPr algn="ctr">
            <a:defRPr/>
          </a:pPr>
          <a:r>
            <a:rPr lang="en-US" cap="none" sz="2400" b="1" i="0" u="none" baseline="0">
              <a:solidFill>
                <a:srgbClr val="000000"/>
              </a:solidFill>
              <a:latin typeface="ＭＳ Ｐゴシック"/>
              <a:ea typeface="ＭＳ Ｐゴシック"/>
              <a:cs typeface="ＭＳ Ｐゴシック"/>
            </a:rPr>
            <a:t>【入札内訳書】</a:t>
          </a:r>
          <a:r>
            <a:rPr lang="en-US" cap="none" sz="2400" b="1" i="0" u="none" baseline="0">
              <a:solidFill>
                <a:srgbClr val="000000"/>
              </a:solidFill>
              <a:latin typeface="ＭＳ Ｐゴシック"/>
              <a:ea typeface="ＭＳ Ｐゴシック"/>
              <a:cs typeface="ＭＳ Ｐゴシック"/>
            </a:rPr>
            <a:t>
</a:t>
          </a:r>
        </a:p>
      </xdr:txBody>
    </xdr:sp>
    <xdr:clientData/>
  </xdr:twoCellAnchor>
  <xdr:twoCellAnchor>
    <xdr:from>
      <xdr:col>10</xdr:col>
      <xdr:colOff>847725</xdr:colOff>
      <xdr:row>0</xdr:row>
      <xdr:rowOff>47625</xdr:rowOff>
    </xdr:from>
    <xdr:to>
      <xdr:col>11</xdr:col>
      <xdr:colOff>657225</xdr:colOff>
      <xdr:row>0</xdr:row>
      <xdr:rowOff>514350</xdr:rowOff>
    </xdr:to>
    <xdr:sp>
      <xdr:nvSpPr>
        <xdr:cNvPr id="2" name="Text Box 1"/>
        <xdr:cNvSpPr txBox="1">
          <a:spLocks noChangeArrowheads="1"/>
        </xdr:cNvSpPr>
      </xdr:nvSpPr>
      <xdr:spPr>
        <a:xfrm>
          <a:off x="16021050" y="47625"/>
          <a:ext cx="1914525" cy="466725"/>
        </a:xfrm>
        <a:prstGeom prst="rect">
          <a:avLst/>
        </a:prstGeom>
        <a:solidFill>
          <a:srgbClr val="FFFFFF"/>
        </a:solidFill>
        <a:ln w="9525" cmpd="sng">
          <a:solidFill>
            <a:srgbClr val="000000"/>
          </a:solidFill>
          <a:headEnd type="none"/>
          <a:tailEnd type="none"/>
        </a:ln>
      </xdr:spPr>
      <xdr:txBody>
        <a:bodyPr vertOverflow="clip" wrap="square" lIns="36576" tIns="22860" rIns="36576" bIns="0"/>
        <a:p>
          <a:pPr algn="ctr">
            <a:defRPr/>
          </a:pPr>
          <a:r>
            <a:rPr lang="en-US" cap="none" sz="2400" b="1" i="0" u="none" baseline="0">
              <a:solidFill>
                <a:srgbClr val="000000"/>
              </a:solidFill>
              <a:latin typeface="ＭＳ Ｐゴシック"/>
              <a:ea typeface="ＭＳ Ｐゴシック"/>
              <a:cs typeface="ＭＳ Ｐゴシック"/>
            </a:rPr>
            <a:t>別紙６</a:t>
          </a:r>
          <a:r>
            <a:rPr lang="en-US" cap="none" sz="2400" b="1" i="0" u="none" baseline="0">
              <a:solidFill>
                <a:srgbClr val="000000"/>
              </a:solidFill>
              <a:latin typeface="ＭＳ Ｐゴシック"/>
              <a:ea typeface="ＭＳ Ｐゴシック"/>
              <a:cs typeface="ＭＳ Ｐゴシック"/>
            </a:rPr>
            <a:t>-1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N1202\g-016031-$\01_&#20849;&#26377;&#12501;&#12457;&#12523;&#12480;\H27&#35373;&#20633;&#35506;\K5-5-01&#12288;&#20445;&#20840;&#12288;&#24193;&#33294;&#20445;&#20840;&#26989;&#21209;&#22996;&#35351;&#12539;&#36035;&#36024;&#20511;&#12539;&#20462;&#32341;\09_&#24066;&#24193;&#33294;&#38651;&#21147;&#20379;&#32102;&#22865;&#32004;(&#38651;&#21147;&#20837;&#26413;)\&#26412;&#24193;&#33294;&#38651;&#21147;&#20837;&#26413;\&#9312;&#20837;&#26413;&#20282;&#12356;\&#38651;&#21147;&#20837;&#26413;&#36039;&#26009;&#65288;&#24179;&#25104;&#65298;&#65303;&#24180;&#24230;&#65289;H27-6-10(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N1202\g-016031-$\01_&#20849;&#26377;&#12501;&#12457;&#12523;&#12480;\H27&#35373;&#20633;&#35506;\K5-5-01&#12288;&#20445;&#20840;&#12288;&#24193;&#33294;&#20445;&#20840;&#26989;&#21209;&#22996;&#35351;&#12539;&#36035;&#36024;&#20511;&#12539;&#20462;&#32341;\09_&#24066;&#24193;&#33294;&#38651;&#21147;&#20379;&#32102;&#22865;&#32004;(&#38651;&#21147;&#20837;&#26413;)\&#23398;&#26657;&#26045;&#35373;&#38651;&#21147;&#20837;&#26413;\&#9312;&#20837;&#26413;&#20282;&#12356;\&#38651;&#21147;&#20837;&#26413;&#36039;&#26009;&#65288;&#24179;&#25104;&#65298;&#65303;&#24180;&#24230;&#65289;H27-6-10(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172.16.101.112\01051&#36001;&#25919;&#35506;\&#12304;&#26032;&#12305;&#31649;&#36001;&#20418;\04_&#26045;&#35373;&#32173;&#25345;&#31649;&#29702;\&#24193;&#33294;\&#24193;&#33294;&#32173;&#25345;&#31649;&#29702;\&#27700;&#36947;&#20809;&#29105;&#36027;\&#38651;&#21147;&#36092;&#20837;&#38306;&#20418;\&#38651;&#21147;&#38656;&#32102;&#20837;&#26413;\R2&#19968;&#33324;&#20837;&#26413;\01&#20844;&#21578;&#65288;&#36215;&#26696;&#65289;\03-05%20(&#65330;1)&#21029;&#28155;&#36039;&#26009;&#12289;&#21029;&#32025;&#65301;&#12289;&#21029;&#32025;&#65302;(&#24066;&#24193;&#33294;&#65291;&#12381;&#12398;&#20182;&#65289;&#12465;&#12540;&#12473;&#6529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平成２７年１０月度～予想・２８年度実績（総使用量）"/>
      <sheetName val="（九州電力）２７年１０月～２８年９月度予想金額"/>
      <sheetName val="丸紅２７年１０月～２８年９月度予想金額"/>
      <sheetName val="平成２７年１０月～２８年９月予想（平日）"/>
      <sheetName val="平成２７年１０月～２８年９月予想（休日）"/>
      <sheetName val="別紙１"/>
      <sheetName val="別紙３－１"/>
      <sheetName val="別紙３－２"/>
      <sheetName val="別紙３－３"/>
      <sheetName val="別紙３－４"/>
      <sheetName val="別紙２－１"/>
      <sheetName val="別紙２－２"/>
      <sheetName val="Sheet2"/>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平成２７年１０月度～予想・２８年度実績（総使用量）"/>
      <sheetName val="（九州電力）２７年１０月～２８年９月度予想金額"/>
      <sheetName val="丸紅２７年１０月～２８年９月度予想金額"/>
      <sheetName val="平成２７年１０月～２８年９月予想（平日）"/>
      <sheetName val="平成２７年１０月～２８年９月予想（休日）"/>
      <sheetName val="別紙１"/>
      <sheetName val="別紙３－１"/>
      <sheetName val="別紙３－２"/>
      <sheetName val="別紙３－３"/>
      <sheetName val="別紙３－４"/>
      <sheetName val="別紙２－１"/>
      <sheetName val="別紙２－２"/>
      <sheetName val="Sheet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別添資料"/>
      <sheetName val="別紙５"/>
      <sheetName val="別紙6-1"/>
      <sheetName val="別紙6-2"/>
      <sheetName val="別紙９　請求書送付先"/>
      <sheetName val="★(九電)予定金額"/>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140"/>
  <sheetViews>
    <sheetView tabSelected="1" view="pageBreakPreview" zoomScale="60" zoomScalePageLayoutView="0" workbookViewId="0" topLeftCell="A1">
      <pane ySplit="9" topLeftCell="A43" activePane="bottomLeft" state="frozen"/>
      <selection pane="topLeft" activeCell="A4" sqref="A4:J4"/>
      <selection pane="bottomLeft" activeCell="F20" sqref="F20:F21"/>
    </sheetView>
  </sheetViews>
  <sheetFormatPr defaultColWidth="9.00390625" defaultRowHeight="13.5"/>
  <cols>
    <col min="1" max="1" width="7.875" style="11" customWidth="1"/>
    <col min="2" max="2" width="45.25390625" style="2" customWidth="1"/>
    <col min="3" max="3" width="10.125" style="2" customWidth="1"/>
    <col min="4" max="4" width="16.875" style="11" customWidth="1"/>
    <col min="5" max="5" width="9.625" style="2" customWidth="1"/>
    <col min="6" max="6" width="27.625" style="11" customWidth="1"/>
    <col min="7" max="7" width="19.00390625" style="2" customWidth="1"/>
    <col min="8" max="8" width="18.625" style="11" customWidth="1"/>
    <col min="9" max="9" width="16.50390625" style="11" customWidth="1"/>
    <col min="10" max="11" width="27.625" style="11" customWidth="1"/>
    <col min="12" max="12" width="9.00390625" style="11" customWidth="1"/>
    <col min="13" max="16" width="18.00390625" style="40" customWidth="1"/>
    <col min="17" max="17" width="15.25390625" style="11" customWidth="1"/>
    <col min="18" max="18" width="9.50390625" style="11" bestFit="1" customWidth="1"/>
    <col min="19" max="16384" width="9.00390625" style="11" customWidth="1"/>
  </cols>
  <sheetData>
    <row r="1" spans="1:16" ht="42" customHeight="1">
      <c r="A1" s="76" t="s">
        <v>42</v>
      </c>
      <c r="B1" s="76"/>
      <c r="C1" s="76"/>
      <c r="D1" s="76"/>
      <c r="E1" s="76"/>
      <c r="F1" s="76"/>
      <c r="H1" s="72" t="s">
        <v>44</v>
      </c>
      <c r="I1" s="72"/>
      <c r="J1" s="72"/>
      <c r="K1" s="72"/>
      <c r="L1" s="72"/>
      <c r="M1" s="11"/>
      <c r="N1" s="11"/>
      <c r="O1" s="11"/>
      <c r="P1" s="11"/>
    </row>
    <row r="2" spans="1:14" s="26" customFormat="1" ht="42.75" customHeight="1">
      <c r="A2" s="73" t="s">
        <v>45</v>
      </c>
      <c r="B2" s="73"/>
      <c r="C2" s="73"/>
      <c r="D2" s="73"/>
      <c r="E2" s="73"/>
      <c r="F2" s="73"/>
      <c r="G2" s="55"/>
      <c r="H2" s="72"/>
      <c r="I2" s="72"/>
      <c r="J2" s="72"/>
      <c r="K2" s="72"/>
      <c r="L2" s="72"/>
      <c r="N2" s="56"/>
    </row>
    <row r="3" spans="1:12" s="26" customFormat="1" ht="42" customHeight="1">
      <c r="A3" s="74" t="s">
        <v>46</v>
      </c>
      <c r="B3" s="74"/>
      <c r="C3" s="74"/>
      <c r="D3" s="74"/>
      <c r="E3" s="74"/>
      <c r="F3" s="74"/>
      <c r="G3" s="57"/>
      <c r="H3" s="72"/>
      <c r="I3" s="72"/>
      <c r="J3" s="72"/>
      <c r="K3" s="72"/>
      <c r="L3" s="72"/>
    </row>
    <row r="4" spans="1:16" ht="42.75" customHeight="1" thickBot="1">
      <c r="A4" s="75"/>
      <c r="B4" s="75"/>
      <c r="C4" s="75"/>
      <c r="D4" s="75"/>
      <c r="E4" s="75"/>
      <c r="F4" s="75"/>
      <c r="G4" s="58"/>
      <c r="H4" s="72"/>
      <c r="I4" s="72"/>
      <c r="J4" s="72"/>
      <c r="K4" s="72"/>
      <c r="L4" s="72"/>
      <c r="M4" s="11"/>
      <c r="N4" s="11"/>
      <c r="O4" s="11"/>
      <c r="P4" s="11"/>
    </row>
    <row r="5" spans="1:11" ht="17.25" customHeight="1" thickBot="1">
      <c r="A5" s="81" t="s">
        <v>31</v>
      </c>
      <c r="B5" s="107" t="s">
        <v>2</v>
      </c>
      <c r="C5" s="114" t="s">
        <v>0</v>
      </c>
      <c r="D5" s="115"/>
      <c r="E5" s="115"/>
      <c r="F5" s="116"/>
      <c r="G5" s="84" t="s">
        <v>6</v>
      </c>
      <c r="H5" s="85"/>
      <c r="I5" s="85"/>
      <c r="J5" s="86"/>
      <c r="K5" s="70" t="s">
        <v>14</v>
      </c>
    </row>
    <row r="6" spans="1:11" ht="13.5" customHeight="1">
      <c r="A6" s="82"/>
      <c r="B6" s="108"/>
      <c r="C6" s="117" t="s">
        <v>13</v>
      </c>
      <c r="D6" s="117" t="s">
        <v>3</v>
      </c>
      <c r="E6" s="119" t="s">
        <v>1</v>
      </c>
      <c r="F6" s="77" t="s">
        <v>5</v>
      </c>
      <c r="G6" s="77" t="s">
        <v>7</v>
      </c>
      <c r="H6" s="78"/>
      <c r="I6" s="117" t="s">
        <v>12</v>
      </c>
      <c r="J6" s="119" t="s">
        <v>8</v>
      </c>
      <c r="K6" s="71"/>
    </row>
    <row r="7" spans="1:11" ht="15" customHeight="1">
      <c r="A7" s="82"/>
      <c r="B7" s="108"/>
      <c r="C7" s="118"/>
      <c r="D7" s="118"/>
      <c r="E7" s="119"/>
      <c r="F7" s="79"/>
      <c r="G7" s="79"/>
      <c r="H7" s="80"/>
      <c r="I7" s="118"/>
      <c r="J7" s="119"/>
      <c r="K7" s="71"/>
    </row>
    <row r="8" spans="1:11" ht="24" customHeight="1">
      <c r="A8" s="82"/>
      <c r="B8" s="108"/>
      <c r="C8" s="4" t="s">
        <v>25</v>
      </c>
      <c r="D8" s="5" t="s">
        <v>4</v>
      </c>
      <c r="E8" s="4" t="s">
        <v>26</v>
      </c>
      <c r="F8" s="6" t="s">
        <v>9</v>
      </c>
      <c r="G8" s="94" t="s">
        <v>32</v>
      </c>
      <c r="H8" s="95"/>
      <c r="I8" s="7" t="s">
        <v>4</v>
      </c>
      <c r="J8" s="4" t="s">
        <v>9</v>
      </c>
      <c r="K8" s="4" t="s">
        <v>9</v>
      </c>
    </row>
    <row r="9" spans="1:11" ht="19.5" customHeight="1" thickBot="1">
      <c r="A9" s="83"/>
      <c r="B9" s="109"/>
      <c r="C9" s="8" t="s">
        <v>27</v>
      </c>
      <c r="D9" s="8" t="s">
        <v>28</v>
      </c>
      <c r="E9" s="8" t="s">
        <v>29</v>
      </c>
      <c r="F9" s="9" t="s">
        <v>33</v>
      </c>
      <c r="G9" s="96" t="s">
        <v>34</v>
      </c>
      <c r="H9" s="97"/>
      <c r="I9" s="8" t="s">
        <v>35</v>
      </c>
      <c r="J9" s="8" t="s">
        <v>36</v>
      </c>
      <c r="K9" s="10" t="s">
        <v>37</v>
      </c>
    </row>
    <row r="10" spans="1:11" ht="17.25" customHeight="1">
      <c r="A10" s="87">
        <v>1</v>
      </c>
      <c r="B10" s="89" t="s">
        <v>48</v>
      </c>
      <c r="C10" s="120">
        <v>176</v>
      </c>
      <c r="D10" s="132"/>
      <c r="E10" s="122">
        <v>100</v>
      </c>
      <c r="F10" s="112">
        <f>12*ROUNDDOWN(C10*D10*((185-E10)/100),2)</f>
        <v>0</v>
      </c>
      <c r="G10" s="42" t="s">
        <v>102</v>
      </c>
      <c r="H10" s="33">
        <v>116375</v>
      </c>
      <c r="I10" s="137"/>
      <c r="J10" s="18">
        <f>ROUNDDOWN(H10*I10,2)</f>
        <v>0</v>
      </c>
      <c r="K10" s="124">
        <f>ROUNDDOWN(F10+J10+J11,2)</f>
        <v>0</v>
      </c>
    </row>
    <row r="11" spans="1:11" ht="17.25" customHeight="1">
      <c r="A11" s="88"/>
      <c r="B11" s="90"/>
      <c r="C11" s="121"/>
      <c r="D11" s="133"/>
      <c r="E11" s="123"/>
      <c r="F11" s="98"/>
      <c r="G11" s="43" t="s">
        <v>103</v>
      </c>
      <c r="H11" s="34">
        <v>257266</v>
      </c>
      <c r="I11" s="138"/>
      <c r="J11" s="19">
        <f>ROUNDDOWN(H11*I11,2)</f>
        <v>0</v>
      </c>
      <c r="K11" s="125"/>
    </row>
    <row r="12" spans="1:11" ht="17.25" customHeight="1">
      <c r="A12" s="87">
        <v>2</v>
      </c>
      <c r="B12" s="110" t="s">
        <v>49</v>
      </c>
      <c r="C12" s="93">
        <v>211</v>
      </c>
      <c r="D12" s="134"/>
      <c r="E12" s="104">
        <v>100</v>
      </c>
      <c r="F12" s="113">
        <f>12*ROUNDDOWN(C12*D12*((185-E12)/100),2)</f>
        <v>0</v>
      </c>
      <c r="G12" s="44" t="s">
        <v>102</v>
      </c>
      <c r="H12" s="35">
        <v>110022</v>
      </c>
      <c r="I12" s="139"/>
      <c r="J12" s="24">
        <f>ROUNDDOWN(H12*I12,2)</f>
        <v>0</v>
      </c>
      <c r="K12" s="100">
        <f>ROUNDDOWN(F12+J12+J13,2)</f>
        <v>0</v>
      </c>
    </row>
    <row r="13" spans="1:11" ht="17.25" customHeight="1">
      <c r="A13" s="88"/>
      <c r="B13" s="111"/>
      <c r="C13" s="93"/>
      <c r="D13" s="133"/>
      <c r="E13" s="104"/>
      <c r="F13" s="99"/>
      <c r="G13" s="45" t="s">
        <v>103</v>
      </c>
      <c r="H13" s="36">
        <v>252038</v>
      </c>
      <c r="I13" s="140"/>
      <c r="J13" s="20">
        <f>ROUNDDOWN(H13*I13,2)</f>
        <v>0</v>
      </c>
      <c r="K13" s="100"/>
    </row>
    <row r="14" spans="1:11" ht="17.25" customHeight="1">
      <c r="A14" s="87">
        <v>3</v>
      </c>
      <c r="B14" s="110" t="s">
        <v>50</v>
      </c>
      <c r="C14" s="93">
        <v>125</v>
      </c>
      <c r="D14" s="134"/>
      <c r="E14" s="104">
        <v>100</v>
      </c>
      <c r="F14" s="102">
        <f>12*ROUNDDOWN(C14*D14*((185-E14)/100),2)</f>
        <v>0</v>
      </c>
      <c r="G14" s="46" t="s">
        <v>102</v>
      </c>
      <c r="H14" s="35">
        <v>82156</v>
      </c>
      <c r="I14" s="139"/>
      <c r="J14" s="24">
        <f aca="true" t="shared" si="0" ref="J14:J25">ROUNDDOWN(H14*I14,2)</f>
        <v>0</v>
      </c>
      <c r="K14" s="101">
        <f>ROUNDDOWN(F14+J14+J15,2)</f>
        <v>0</v>
      </c>
    </row>
    <row r="15" spans="1:11" ht="17.25" customHeight="1">
      <c r="A15" s="88"/>
      <c r="B15" s="111"/>
      <c r="C15" s="93"/>
      <c r="D15" s="133"/>
      <c r="E15" s="104"/>
      <c r="F15" s="103"/>
      <c r="G15" s="47" t="s">
        <v>103</v>
      </c>
      <c r="H15" s="36">
        <v>182120</v>
      </c>
      <c r="I15" s="140"/>
      <c r="J15" s="20">
        <f t="shared" si="0"/>
        <v>0</v>
      </c>
      <c r="K15" s="100"/>
    </row>
    <row r="16" spans="1:11" ht="17.25" customHeight="1">
      <c r="A16" s="87">
        <v>4</v>
      </c>
      <c r="B16" s="110" t="s">
        <v>51</v>
      </c>
      <c r="C16" s="93">
        <v>75</v>
      </c>
      <c r="D16" s="134"/>
      <c r="E16" s="104">
        <v>100</v>
      </c>
      <c r="F16" s="102">
        <f>12*ROUNDDOWN(C16*D16*((185-E16)/100),2)</f>
        <v>0</v>
      </c>
      <c r="G16" s="46" t="s">
        <v>102</v>
      </c>
      <c r="H16" s="35">
        <v>29077</v>
      </c>
      <c r="I16" s="139"/>
      <c r="J16" s="24">
        <f t="shared" si="0"/>
        <v>0</v>
      </c>
      <c r="K16" s="101">
        <f>ROUNDDOWN(F16+J16+J17,2)</f>
        <v>0</v>
      </c>
    </row>
    <row r="17" spans="1:11" ht="17.25" customHeight="1">
      <c r="A17" s="88"/>
      <c r="B17" s="111"/>
      <c r="C17" s="93"/>
      <c r="D17" s="133"/>
      <c r="E17" s="104"/>
      <c r="F17" s="103"/>
      <c r="G17" s="47" t="s">
        <v>103</v>
      </c>
      <c r="H17" s="36">
        <v>72507</v>
      </c>
      <c r="I17" s="140"/>
      <c r="J17" s="20">
        <f t="shared" si="0"/>
        <v>0</v>
      </c>
      <c r="K17" s="100"/>
    </row>
    <row r="18" spans="1:11" ht="17.25" customHeight="1">
      <c r="A18" s="87">
        <v>5</v>
      </c>
      <c r="B18" s="110" t="s">
        <v>52</v>
      </c>
      <c r="C18" s="93">
        <v>77</v>
      </c>
      <c r="D18" s="134"/>
      <c r="E18" s="104">
        <v>100</v>
      </c>
      <c r="F18" s="113">
        <f>12*ROUNDDOWN(C18*D18*((185-E18)/100),2)</f>
        <v>0</v>
      </c>
      <c r="G18" s="52" t="s">
        <v>102</v>
      </c>
      <c r="H18" s="37">
        <v>27092</v>
      </c>
      <c r="I18" s="139"/>
      <c r="J18" s="24">
        <f t="shared" si="0"/>
        <v>0</v>
      </c>
      <c r="K18" s="101">
        <f>ROUNDDOWN(F18+J18+J19,2)</f>
        <v>0</v>
      </c>
    </row>
    <row r="19" spans="1:11" ht="17.25" customHeight="1">
      <c r="A19" s="88"/>
      <c r="B19" s="111"/>
      <c r="C19" s="93"/>
      <c r="D19" s="133"/>
      <c r="E19" s="104"/>
      <c r="F19" s="99"/>
      <c r="G19" s="53" t="s">
        <v>103</v>
      </c>
      <c r="H19" s="36">
        <v>61702</v>
      </c>
      <c r="I19" s="140"/>
      <c r="J19" s="20">
        <f t="shared" si="0"/>
        <v>0</v>
      </c>
      <c r="K19" s="100"/>
    </row>
    <row r="20" spans="1:11" ht="17.25" customHeight="1">
      <c r="A20" s="87">
        <v>6</v>
      </c>
      <c r="B20" s="110" t="s">
        <v>53</v>
      </c>
      <c r="C20" s="93">
        <v>119</v>
      </c>
      <c r="D20" s="134"/>
      <c r="E20" s="104">
        <v>100</v>
      </c>
      <c r="F20" s="102">
        <f>12*ROUNDDOWN(C20*D20*((185-E20)/100),2)</f>
        <v>0</v>
      </c>
      <c r="G20" s="46" t="s">
        <v>102</v>
      </c>
      <c r="H20" s="35">
        <v>42856</v>
      </c>
      <c r="I20" s="139"/>
      <c r="J20" s="24">
        <f t="shared" si="0"/>
        <v>0</v>
      </c>
      <c r="K20" s="101">
        <f>ROUNDDOWN(F20+J20+J21,2)</f>
        <v>0</v>
      </c>
    </row>
    <row r="21" spans="1:11" ht="17.25" customHeight="1">
      <c r="A21" s="88"/>
      <c r="B21" s="111"/>
      <c r="C21" s="93"/>
      <c r="D21" s="133"/>
      <c r="E21" s="104"/>
      <c r="F21" s="103"/>
      <c r="G21" s="47" t="s">
        <v>103</v>
      </c>
      <c r="H21" s="36">
        <v>104574</v>
      </c>
      <c r="I21" s="140"/>
      <c r="J21" s="20">
        <f t="shared" si="0"/>
        <v>0</v>
      </c>
      <c r="K21" s="100"/>
    </row>
    <row r="22" spans="1:11" ht="17.25" customHeight="1">
      <c r="A22" s="87">
        <v>7</v>
      </c>
      <c r="B22" s="110" t="s">
        <v>54</v>
      </c>
      <c r="C22" s="93">
        <v>128</v>
      </c>
      <c r="D22" s="134"/>
      <c r="E22" s="104">
        <v>100</v>
      </c>
      <c r="F22" s="98">
        <f>12*ROUNDDOWN(C22*D22*((185-E22)/100),2)</f>
        <v>0</v>
      </c>
      <c r="G22" s="44" t="s">
        <v>102</v>
      </c>
      <c r="H22" s="35">
        <v>44185</v>
      </c>
      <c r="I22" s="139"/>
      <c r="J22" s="24">
        <f t="shared" si="0"/>
        <v>0</v>
      </c>
      <c r="K22" s="101">
        <f>ROUNDDOWN(F22+J22+J23,2)</f>
        <v>0</v>
      </c>
    </row>
    <row r="23" spans="1:11" ht="17.25" customHeight="1">
      <c r="A23" s="88"/>
      <c r="B23" s="111"/>
      <c r="C23" s="93"/>
      <c r="D23" s="133"/>
      <c r="E23" s="104"/>
      <c r="F23" s="99"/>
      <c r="G23" s="45" t="s">
        <v>103</v>
      </c>
      <c r="H23" s="36">
        <v>114317</v>
      </c>
      <c r="I23" s="140"/>
      <c r="J23" s="20">
        <f t="shared" si="0"/>
        <v>0</v>
      </c>
      <c r="K23" s="100"/>
    </row>
    <row r="24" spans="1:11" ht="17.25" customHeight="1">
      <c r="A24" s="87">
        <v>8</v>
      </c>
      <c r="B24" s="110" t="s">
        <v>55</v>
      </c>
      <c r="C24" s="93">
        <v>106</v>
      </c>
      <c r="D24" s="134"/>
      <c r="E24" s="104">
        <v>100</v>
      </c>
      <c r="F24" s="98">
        <f>12*ROUNDDOWN(C24*D24*((185-E24)/100),2)</f>
        <v>0</v>
      </c>
      <c r="G24" s="54" t="s">
        <v>102</v>
      </c>
      <c r="H24" s="37">
        <v>34067</v>
      </c>
      <c r="I24" s="139"/>
      <c r="J24" s="24">
        <f t="shared" si="0"/>
        <v>0</v>
      </c>
      <c r="K24" s="101">
        <f>ROUNDDOWN(F24+J24+J25,2)</f>
        <v>0</v>
      </c>
    </row>
    <row r="25" spans="1:11" ht="17.25" customHeight="1">
      <c r="A25" s="88"/>
      <c r="B25" s="111"/>
      <c r="C25" s="93"/>
      <c r="D25" s="133"/>
      <c r="E25" s="104"/>
      <c r="F25" s="99"/>
      <c r="G25" s="43" t="s">
        <v>103</v>
      </c>
      <c r="H25" s="34">
        <v>76087</v>
      </c>
      <c r="I25" s="140"/>
      <c r="J25" s="20">
        <f t="shared" si="0"/>
        <v>0</v>
      </c>
      <c r="K25" s="100"/>
    </row>
    <row r="26" spans="1:17" ht="17.25" customHeight="1">
      <c r="A26" s="87">
        <v>9</v>
      </c>
      <c r="B26" s="91" t="s">
        <v>56</v>
      </c>
      <c r="C26" s="93">
        <v>77</v>
      </c>
      <c r="D26" s="134"/>
      <c r="E26" s="104">
        <v>100</v>
      </c>
      <c r="F26" s="102">
        <f>12*ROUNDDOWN(C26*D26*((185-E26)/100),2)</f>
        <v>0</v>
      </c>
      <c r="G26" s="46" t="s">
        <v>102</v>
      </c>
      <c r="H26" s="35">
        <v>37601</v>
      </c>
      <c r="I26" s="139"/>
      <c r="J26" s="24">
        <f aca="true" t="shared" si="1" ref="J26:J53">ROUNDDOWN(H26*I26,2)</f>
        <v>0</v>
      </c>
      <c r="K26" s="101">
        <f>ROUNDDOWN(F26+J26+J27,2)</f>
        <v>0</v>
      </c>
      <c r="Q26" s="27"/>
    </row>
    <row r="27" spans="1:17" ht="17.25" customHeight="1">
      <c r="A27" s="88"/>
      <c r="B27" s="92"/>
      <c r="C27" s="93"/>
      <c r="D27" s="133"/>
      <c r="E27" s="104"/>
      <c r="F27" s="103"/>
      <c r="G27" s="47" t="s">
        <v>103</v>
      </c>
      <c r="H27" s="36">
        <v>94399</v>
      </c>
      <c r="I27" s="140"/>
      <c r="J27" s="20">
        <f t="shared" si="1"/>
        <v>0</v>
      </c>
      <c r="K27" s="100"/>
      <c r="Q27" s="27"/>
    </row>
    <row r="28" spans="1:11" ht="17.25" customHeight="1">
      <c r="A28" s="87">
        <v>10</v>
      </c>
      <c r="B28" s="91" t="s">
        <v>57</v>
      </c>
      <c r="C28" s="93">
        <v>106</v>
      </c>
      <c r="D28" s="134"/>
      <c r="E28" s="104">
        <v>100</v>
      </c>
      <c r="F28" s="113">
        <f>12*ROUNDDOWN(C28*D28*((185-E28)/100),2)</f>
        <v>0</v>
      </c>
      <c r="G28" s="48" t="s">
        <v>102</v>
      </c>
      <c r="H28" s="35">
        <v>40573</v>
      </c>
      <c r="I28" s="141"/>
      <c r="J28" s="21">
        <f t="shared" si="1"/>
        <v>0</v>
      </c>
      <c r="K28" s="100">
        <f>ROUNDDOWN(F28+J28+J29,2)</f>
        <v>0</v>
      </c>
    </row>
    <row r="29" spans="1:11" ht="17.25" customHeight="1">
      <c r="A29" s="88"/>
      <c r="B29" s="92"/>
      <c r="C29" s="93"/>
      <c r="D29" s="133"/>
      <c r="E29" s="104"/>
      <c r="F29" s="99"/>
      <c r="G29" s="49" t="s">
        <v>103</v>
      </c>
      <c r="H29" s="36">
        <v>96346</v>
      </c>
      <c r="I29" s="142"/>
      <c r="J29" s="22">
        <f t="shared" si="1"/>
        <v>0</v>
      </c>
      <c r="K29" s="100"/>
    </row>
    <row r="30" spans="1:11" ht="17.25" customHeight="1">
      <c r="A30" s="87">
        <v>11</v>
      </c>
      <c r="B30" s="126" t="s">
        <v>58</v>
      </c>
      <c r="C30" s="127">
        <v>123</v>
      </c>
      <c r="D30" s="134"/>
      <c r="E30" s="105">
        <v>100</v>
      </c>
      <c r="F30" s="98">
        <f>12*ROUNDDOWN(C30*D30*((185-E30)/100),2)</f>
        <v>0</v>
      </c>
      <c r="G30" s="50" t="s">
        <v>102</v>
      </c>
      <c r="H30" s="37">
        <v>54548</v>
      </c>
      <c r="I30" s="143"/>
      <c r="J30" s="23">
        <f t="shared" si="1"/>
        <v>0</v>
      </c>
      <c r="K30" s="101">
        <f>ROUNDDOWN(F30+J30+J31,2)</f>
        <v>0</v>
      </c>
    </row>
    <row r="31" spans="1:11" ht="17.25" customHeight="1">
      <c r="A31" s="88"/>
      <c r="B31" s="92"/>
      <c r="C31" s="93"/>
      <c r="D31" s="133"/>
      <c r="E31" s="106"/>
      <c r="F31" s="99"/>
      <c r="G31" s="49" t="s">
        <v>103</v>
      </c>
      <c r="H31" s="36">
        <v>125291</v>
      </c>
      <c r="I31" s="142"/>
      <c r="J31" s="22">
        <f t="shared" si="1"/>
        <v>0</v>
      </c>
      <c r="K31" s="100"/>
    </row>
    <row r="32" spans="1:11" ht="17.25" customHeight="1">
      <c r="A32" s="87">
        <v>12</v>
      </c>
      <c r="B32" s="91" t="s">
        <v>59</v>
      </c>
      <c r="C32" s="93">
        <v>60</v>
      </c>
      <c r="D32" s="134"/>
      <c r="E32" s="104">
        <v>100</v>
      </c>
      <c r="F32" s="98">
        <f>12*ROUNDDOWN(C32*D32*((185-E32)/100),2)</f>
        <v>0</v>
      </c>
      <c r="G32" s="48" t="s">
        <v>102</v>
      </c>
      <c r="H32" s="35">
        <v>22594</v>
      </c>
      <c r="I32" s="141"/>
      <c r="J32" s="21">
        <f t="shared" si="1"/>
        <v>0</v>
      </c>
      <c r="K32" s="101">
        <f>ROUNDDOWN(F32+J32+J33,2)</f>
        <v>0</v>
      </c>
    </row>
    <row r="33" spans="1:11" ht="17.25" customHeight="1">
      <c r="A33" s="88"/>
      <c r="B33" s="92"/>
      <c r="C33" s="93"/>
      <c r="D33" s="133"/>
      <c r="E33" s="104"/>
      <c r="F33" s="99"/>
      <c r="G33" s="49" t="s">
        <v>103</v>
      </c>
      <c r="H33" s="36">
        <v>50006</v>
      </c>
      <c r="I33" s="142"/>
      <c r="J33" s="22">
        <f t="shared" si="1"/>
        <v>0</v>
      </c>
      <c r="K33" s="100"/>
    </row>
    <row r="34" spans="1:17" ht="17.25" customHeight="1">
      <c r="A34" s="87">
        <v>13</v>
      </c>
      <c r="B34" s="91" t="s">
        <v>60</v>
      </c>
      <c r="C34" s="93">
        <v>57</v>
      </c>
      <c r="D34" s="134"/>
      <c r="E34" s="104">
        <v>100</v>
      </c>
      <c r="F34" s="102">
        <f>12*ROUNDDOWN(C34*D34*((185-E34)/100),2)</f>
        <v>0</v>
      </c>
      <c r="G34" s="48" t="s">
        <v>102</v>
      </c>
      <c r="H34" s="35">
        <v>22074</v>
      </c>
      <c r="I34" s="139"/>
      <c r="J34" s="24">
        <f t="shared" si="1"/>
        <v>0</v>
      </c>
      <c r="K34" s="101">
        <f>ROUNDDOWN(F34+J34+J35,2)</f>
        <v>0</v>
      </c>
      <c r="Q34" s="27"/>
    </row>
    <row r="35" spans="1:17" ht="17.25" customHeight="1">
      <c r="A35" s="88"/>
      <c r="B35" s="92"/>
      <c r="C35" s="93"/>
      <c r="D35" s="133"/>
      <c r="E35" s="104"/>
      <c r="F35" s="103"/>
      <c r="G35" s="49" t="s">
        <v>103</v>
      </c>
      <c r="H35" s="36">
        <v>53181</v>
      </c>
      <c r="I35" s="140"/>
      <c r="J35" s="20">
        <f t="shared" si="1"/>
        <v>0</v>
      </c>
      <c r="K35" s="100"/>
      <c r="Q35" s="27"/>
    </row>
    <row r="36" spans="1:17" ht="17.25" customHeight="1">
      <c r="A36" s="87">
        <v>14</v>
      </c>
      <c r="B36" s="91" t="s">
        <v>61</v>
      </c>
      <c r="C36" s="93">
        <v>59</v>
      </c>
      <c r="D36" s="134"/>
      <c r="E36" s="104">
        <v>100</v>
      </c>
      <c r="F36" s="102">
        <f>12*ROUNDDOWN(C36*D36*((185-E36)/100),2)</f>
        <v>0</v>
      </c>
      <c r="G36" s="48" t="s">
        <v>102</v>
      </c>
      <c r="H36" s="35">
        <v>26037</v>
      </c>
      <c r="I36" s="139"/>
      <c r="J36" s="24">
        <f t="shared" si="1"/>
        <v>0</v>
      </c>
      <c r="K36" s="101">
        <f>ROUNDDOWN(F36+J36+J37,2)</f>
        <v>0</v>
      </c>
      <c r="Q36" s="27"/>
    </row>
    <row r="37" spans="1:17" ht="17.25" customHeight="1">
      <c r="A37" s="88"/>
      <c r="B37" s="92"/>
      <c r="C37" s="93"/>
      <c r="D37" s="133"/>
      <c r="E37" s="104"/>
      <c r="F37" s="103"/>
      <c r="G37" s="49" t="s">
        <v>103</v>
      </c>
      <c r="H37" s="36">
        <v>52110</v>
      </c>
      <c r="I37" s="140"/>
      <c r="J37" s="20">
        <f t="shared" si="1"/>
        <v>0</v>
      </c>
      <c r="K37" s="100"/>
      <c r="Q37" s="27"/>
    </row>
    <row r="38" spans="1:11" ht="17.25" customHeight="1">
      <c r="A38" s="87">
        <v>15</v>
      </c>
      <c r="B38" s="91" t="s">
        <v>62</v>
      </c>
      <c r="C38" s="93">
        <v>55</v>
      </c>
      <c r="D38" s="134"/>
      <c r="E38" s="104">
        <v>100</v>
      </c>
      <c r="F38" s="113">
        <f>12*ROUNDDOWN(C38*D38*((185-E38)/100),2)</f>
        <v>0</v>
      </c>
      <c r="G38" s="48" t="s">
        <v>102</v>
      </c>
      <c r="H38" s="37">
        <v>22010</v>
      </c>
      <c r="I38" s="143"/>
      <c r="J38" s="24">
        <f t="shared" si="1"/>
        <v>0</v>
      </c>
      <c r="K38" s="101">
        <f>ROUNDDOWN(F38+J38+J39,2)</f>
        <v>0</v>
      </c>
    </row>
    <row r="39" spans="1:11" ht="17.25" customHeight="1">
      <c r="A39" s="88"/>
      <c r="B39" s="92"/>
      <c r="C39" s="93"/>
      <c r="D39" s="133"/>
      <c r="E39" s="104"/>
      <c r="F39" s="99"/>
      <c r="G39" s="49" t="s">
        <v>103</v>
      </c>
      <c r="H39" s="36">
        <v>55129</v>
      </c>
      <c r="I39" s="142"/>
      <c r="J39" s="20">
        <f t="shared" si="1"/>
        <v>0</v>
      </c>
      <c r="K39" s="100"/>
    </row>
    <row r="40" spans="1:17" ht="17.25" customHeight="1">
      <c r="A40" s="87">
        <v>16</v>
      </c>
      <c r="B40" s="91" t="s">
        <v>63</v>
      </c>
      <c r="C40" s="93">
        <v>47</v>
      </c>
      <c r="D40" s="134"/>
      <c r="E40" s="104">
        <v>100</v>
      </c>
      <c r="F40" s="102">
        <f>12*ROUNDDOWN(C40*D40*((185-E40)/100),2)</f>
        <v>0</v>
      </c>
      <c r="G40" s="48" t="s">
        <v>102</v>
      </c>
      <c r="H40" s="35">
        <v>16229</v>
      </c>
      <c r="I40" s="139"/>
      <c r="J40" s="24">
        <f t="shared" si="1"/>
        <v>0</v>
      </c>
      <c r="K40" s="101">
        <f>ROUNDDOWN(F40+J40+J41,2)</f>
        <v>0</v>
      </c>
      <c r="Q40" s="27"/>
    </row>
    <row r="41" spans="1:17" ht="17.25" customHeight="1">
      <c r="A41" s="88"/>
      <c r="B41" s="92"/>
      <c r="C41" s="93"/>
      <c r="D41" s="133"/>
      <c r="E41" s="104"/>
      <c r="F41" s="103"/>
      <c r="G41" s="49" t="s">
        <v>103</v>
      </c>
      <c r="H41" s="36">
        <v>43667</v>
      </c>
      <c r="I41" s="140"/>
      <c r="J41" s="20">
        <f t="shared" si="1"/>
        <v>0</v>
      </c>
      <c r="K41" s="100"/>
      <c r="Q41" s="27"/>
    </row>
    <row r="42" spans="1:17" ht="17.25" customHeight="1">
      <c r="A42" s="87">
        <v>17</v>
      </c>
      <c r="B42" s="91" t="s">
        <v>64</v>
      </c>
      <c r="C42" s="93">
        <v>67</v>
      </c>
      <c r="D42" s="134"/>
      <c r="E42" s="104">
        <v>100</v>
      </c>
      <c r="F42" s="98">
        <f>12*ROUNDDOWN(C42*D42*((185-E42)/100),2)</f>
        <v>0</v>
      </c>
      <c r="G42" s="48" t="s">
        <v>102</v>
      </c>
      <c r="H42" s="35">
        <v>23094</v>
      </c>
      <c r="I42" s="139"/>
      <c r="J42" s="24">
        <f t="shared" si="1"/>
        <v>0</v>
      </c>
      <c r="K42" s="101">
        <f>ROUNDDOWN(F42+J42+J43,2)</f>
        <v>0</v>
      </c>
      <c r="Q42" s="27"/>
    </row>
    <row r="43" spans="1:17" ht="17.25" customHeight="1">
      <c r="A43" s="88"/>
      <c r="B43" s="92"/>
      <c r="C43" s="93"/>
      <c r="D43" s="133"/>
      <c r="E43" s="104"/>
      <c r="F43" s="99"/>
      <c r="G43" s="49" t="s">
        <v>103</v>
      </c>
      <c r="H43" s="36">
        <v>51222</v>
      </c>
      <c r="I43" s="140"/>
      <c r="J43" s="20">
        <f t="shared" si="1"/>
        <v>0</v>
      </c>
      <c r="K43" s="100"/>
      <c r="Q43" s="27"/>
    </row>
    <row r="44" spans="1:17" ht="17.25" customHeight="1">
      <c r="A44" s="87">
        <v>18</v>
      </c>
      <c r="B44" s="91" t="s">
        <v>65</v>
      </c>
      <c r="C44" s="93">
        <v>90</v>
      </c>
      <c r="D44" s="134"/>
      <c r="E44" s="104">
        <v>100</v>
      </c>
      <c r="F44" s="98">
        <f>12*ROUNDDOWN(C44*D44*((185-E44)/100),2)</f>
        <v>0</v>
      </c>
      <c r="G44" s="48" t="s">
        <v>102</v>
      </c>
      <c r="H44" s="37">
        <v>35092</v>
      </c>
      <c r="I44" s="144"/>
      <c r="J44" s="25">
        <f t="shared" si="1"/>
        <v>0</v>
      </c>
      <c r="K44" s="101">
        <f>ROUNDDOWN(F44+J44+J45,2)</f>
        <v>0</v>
      </c>
      <c r="Q44" s="27"/>
    </row>
    <row r="45" spans="1:17" ht="17.25" customHeight="1">
      <c r="A45" s="88"/>
      <c r="B45" s="92"/>
      <c r="C45" s="93"/>
      <c r="D45" s="133"/>
      <c r="E45" s="104"/>
      <c r="F45" s="99"/>
      <c r="G45" s="49" t="s">
        <v>103</v>
      </c>
      <c r="H45" s="34">
        <v>84860</v>
      </c>
      <c r="I45" s="138"/>
      <c r="J45" s="19">
        <f t="shared" si="1"/>
        <v>0</v>
      </c>
      <c r="K45" s="100"/>
      <c r="Q45" s="27"/>
    </row>
    <row r="46" spans="1:17" ht="17.25" customHeight="1">
      <c r="A46" s="87">
        <v>19</v>
      </c>
      <c r="B46" s="91" t="s">
        <v>66</v>
      </c>
      <c r="C46" s="93">
        <v>53</v>
      </c>
      <c r="D46" s="134"/>
      <c r="E46" s="104">
        <v>100</v>
      </c>
      <c r="F46" s="102">
        <f>12*ROUNDDOWN(C46*D46*((185-E46)/100),2)</f>
        <v>0</v>
      </c>
      <c r="G46" s="48" t="s">
        <v>102</v>
      </c>
      <c r="H46" s="35">
        <v>19650</v>
      </c>
      <c r="I46" s="139"/>
      <c r="J46" s="24">
        <f t="shared" si="1"/>
        <v>0</v>
      </c>
      <c r="K46" s="101">
        <f>ROUNDDOWN(F46+J46+J47,2)</f>
        <v>0</v>
      </c>
      <c r="Q46" s="27"/>
    </row>
    <row r="47" spans="1:17" ht="17.25" customHeight="1">
      <c r="A47" s="88"/>
      <c r="B47" s="92"/>
      <c r="C47" s="93"/>
      <c r="D47" s="133"/>
      <c r="E47" s="104"/>
      <c r="F47" s="103"/>
      <c r="G47" s="49" t="s">
        <v>103</v>
      </c>
      <c r="H47" s="36">
        <v>40375</v>
      </c>
      <c r="I47" s="140"/>
      <c r="J47" s="20">
        <f t="shared" si="1"/>
        <v>0</v>
      </c>
      <c r="K47" s="100"/>
      <c r="Q47" s="27"/>
    </row>
    <row r="48" spans="1:17" ht="17.25" customHeight="1">
      <c r="A48" s="87">
        <v>20</v>
      </c>
      <c r="B48" s="91" t="s">
        <v>67</v>
      </c>
      <c r="C48" s="93">
        <v>51</v>
      </c>
      <c r="D48" s="134"/>
      <c r="E48" s="104">
        <v>100</v>
      </c>
      <c r="F48" s="102">
        <f>12*ROUNDDOWN(C48*D48*((185-E48)/100),2)</f>
        <v>0</v>
      </c>
      <c r="G48" s="48" t="s">
        <v>102</v>
      </c>
      <c r="H48" s="35">
        <v>23709</v>
      </c>
      <c r="I48" s="139"/>
      <c r="J48" s="24">
        <f t="shared" si="1"/>
        <v>0</v>
      </c>
      <c r="K48" s="101">
        <f>ROUNDDOWN(F48+J48+J49,2)</f>
        <v>0</v>
      </c>
      <c r="Q48" s="27"/>
    </row>
    <row r="49" spans="1:17" ht="17.25" customHeight="1">
      <c r="A49" s="88"/>
      <c r="B49" s="92"/>
      <c r="C49" s="93"/>
      <c r="D49" s="133"/>
      <c r="E49" s="104"/>
      <c r="F49" s="103"/>
      <c r="G49" s="49" t="s">
        <v>103</v>
      </c>
      <c r="H49" s="36">
        <v>41844</v>
      </c>
      <c r="I49" s="140"/>
      <c r="J49" s="20">
        <f t="shared" si="1"/>
        <v>0</v>
      </c>
      <c r="K49" s="100"/>
      <c r="Q49" s="27"/>
    </row>
    <row r="50" spans="1:17" ht="17.25" customHeight="1">
      <c r="A50" s="87">
        <v>21</v>
      </c>
      <c r="B50" s="91" t="s">
        <v>68</v>
      </c>
      <c r="C50" s="93">
        <v>44</v>
      </c>
      <c r="D50" s="134"/>
      <c r="E50" s="104">
        <v>100</v>
      </c>
      <c r="F50" s="102">
        <f>12*ROUNDDOWN(C50*D50*((185-E50)/100),2)</f>
        <v>0</v>
      </c>
      <c r="G50" s="48" t="s">
        <v>102</v>
      </c>
      <c r="H50" s="35">
        <v>18353</v>
      </c>
      <c r="I50" s="139"/>
      <c r="J50" s="24">
        <f t="shared" si="1"/>
        <v>0</v>
      </c>
      <c r="K50" s="101">
        <f>ROUNDDOWN(F50+J50+J51,2)</f>
        <v>0</v>
      </c>
      <c r="Q50" s="27"/>
    </row>
    <row r="51" spans="1:17" ht="17.25" customHeight="1">
      <c r="A51" s="88"/>
      <c r="B51" s="92"/>
      <c r="C51" s="93"/>
      <c r="D51" s="133"/>
      <c r="E51" s="104"/>
      <c r="F51" s="103"/>
      <c r="G51" s="49" t="s">
        <v>103</v>
      </c>
      <c r="H51" s="36">
        <v>38439</v>
      </c>
      <c r="I51" s="140"/>
      <c r="J51" s="20">
        <f t="shared" si="1"/>
        <v>0</v>
      </c>
      <c r="K51" s="100"/>
      <c r="Q51" s="27"/>
    </row>
    <row r="52" spans="1:11" ht="17.25" customHeight="1">
      <c r="A52" s="87">
        <v>22</v>
      </c>
      <c r="B52" s="91" t="s">
        <v>69</v>
      </c>
      <c r="C52" s="93">
        <v>29</v>
      </c>
      <c r="D52" s="134"/>
      <c r="E52" s="104">
        <v>100</v>
      </c>
      <c r="F52" s="98">
        <f>12*ROUNDDOWN(C52*D52*((185-E52)/100),2)</f>
        <v>0</v>
      </c>
      <c r="G52" s="48" t="s">
        <v>102</v>
      </c>
      <c r="H52" s="35">
        <v>10780</v>
      </c>
      <c r="I52" s="141"/>
      <c r="J52" s="21">
        <f t="shared" si="1"/>
        <v>0</v>
      </c>
      <c r="K52" s="101">
        <f>ROUNDDOWN(F52+J52+J53,2)</f>
        <v>0</v>
      </c>
    </row>
    <row r="53" spans="1:11" ht="17.25" customHeight="1">
      <c r="A53" s="88"/>
      <c r="B53" s="92"/>
      <c r="C53" s="93"/>
      <c r="D53" s="133"/>
      <c r="E53" s="104"/>
      <c r="F53" s="99"/>
      <c r="G53" s="49" t="s">
        <v>103</v>
      </c>
      <c r="H53" s="36">
        <v>24308</v>
      </c>
      <c r="I53" s="142"/>
      <c r="J53" s="22">
        <f t="shared" si="1"/>
        <v>0</v>
      </c>
      <c r="K53" s="100"/>
    </row>
    <row r="54" spans="1:17" ht="17.25" customHeight="1">
      <c r="A54" s="87">
        <v>23</v>
      </c>
      <c r="B54" s="91" t="s">
        <v>70</v>
      </c>
      <c r="C54" s="93">
        <v>88</v>
      </c>
      <c r="D54" s="134"/>
      <c r="E54" s="104">
        <v>100</v>
      </c>
      <c r="F54" s="98">
        <f>12*ROUNDDOWN(C54*D54*((185-E54)/100),2)</f>
        <v>0</v>
      </c>
      <c r="G54" s="48" t="s">
        <v>102</v>
      </c>
      <c r="H54" s="35">
        <v>37722</v>
      </c>
      <c r="I54" s="139"/>
      <c r="J54" s="24">
        <f aca="true" t="shared" si="2" ref="J54:J79">ROUNDDOWN(H54*I54,2)</f>
        <v>0</v>
      </c>
      <c r="K54" s="101">
        <f>ROUNDDOWN(F54+J54+J55,2)</f>
        <v>0</v>
      </c>
      <c r="Q54" s="27"/>
    </row>
    <row r="55" spans="1:17" ht="17.25" customHeight="1">
      <c r="A55" s="88"/>
      <c r="B55" s="92"/>
      <c r="C55" s="93"/>
      <c r="D55" s="133"/>
      <c r="E55" s="104"/>
      <c r="F55" s="99"/>
      <c r="G55" s="49" t="s">
        <v>103</v>
      </c>
      <c r="H55" s="36">
        <v>80244</v>
      </c>
      <c r="I55" s="140"/>
      <c r="J55" s="20">
        <f t="shared" si="2"/>
        <v>0</v>
      </c>
      <c r="K55" s="100"/>
      <c r="Q55" s="27"/>
    </row>
    <row r="56" spans="1:17" ht="17.25" customHeight="1">
      <c r="A56" s="87">
        <v>24</v>
      </c>
      <c r="B56" s="91" t="s">
        <v>71</v>
      </c>
      <c r="C56" s="93">
        <v>95</v>
      </c>
      <c r="D56" s="134"/>
      <c r="E56" s="104">
        <v>100</v>
      </c>
      <c r="F56" s="102">
        <f>12*ROUNDDOWN(C56*D56*((185-E56)/100),2)</f>
        <v>0</v>
      </c>
      <c r="G56" s="48" t="s">
        <v>102</v>
      </c>
      <c r="H56" s="35">
        <v>43255</v>
      </c>
      <c r="I56" s="139"/>
      <c r="J56" s="24">
        <f t="shared" si="2"/>
        <v>0</v>
      </c>
      <c r="K56" s="101">
        <f>ROUNDDOWN(F56+J56+J57,2)</f>
        <v>0</v>
      </c>
      <c r="Q56" s="27"/>
    </row>
    <row r="57" spans="1:17" ht="17.25" customHeight="1">
      <c r="A57" s="88"/>
      <c r="B57" s="92"/>
      <c r="C57" s="93"/>
      <c r="D57" s="133"/>
      <c r="E57" s="104"/>
      <c r="F57" s="103"/>
      <c r="G57" s="49" t="s">
        <v>103</v>
      </c>
      <c r="H57" s="36">
        <v>105871</v>
      </c>
      <c r="I57" s="140"/>
      <c r="J57" s="20">
        <f t="shared" si="2"/>
        <v>0</v>
      </c>
      <c r="K57" s="100"/>
      <c r="Q57" s="27"/>
    </row>
    <row r="58" spans="1:17" ht="17.25" customHeight="1">
      <c r="A58" s="87">
        <v>25</v>
      </c>
      <c r="B58" s="91" t="s">
        <v>72</v>
      </c>
      <c r="C58" s="93">
        <v>85</v>
      </c>
      <c r="D58" s="134"/>
      <c r="E58" s="104">
        <v>100</v>
      </c>
      <c r="F58" s="102">
        <f>12*ROUNDDOWN(C58*D58*((185-E58)/100),2)</f>
        <v>0</v>
      </c>
      <c r="G58" s="48" t="s">
        <v>102</v>
      </c>
      <c r="H58" s="35">
        <v>40213</v>
      </c>
      <c r="I58" s="139"/>
      <c r="J58" s="24">
        <f t="shared" si="2"/>
        <v>0</v>
      </c>
      <c r="K58" s="101">
        <f>ROUNDDOWN(F58+J58+J59,2)</f>
        <v>0</v>
      </c>
      <c r="Q58" s="27"/>
    </row>
    <row r="59" spans="1:17" ht="17.25" customHeight="1">
      <c r="A59" s="88"/>
      <c r="B59" s="92"/>
      <c r="C59" s="93"/>
      <c r="D59" s="133"/>
      <c r="E59" s="104"/>
      <c r="F59" s="103"/>
      <c r="G59" s="49" t="s">
        <v>103</v>
      </c>
      <c r="H59" s="36">
        <v>92843</v>
      </c>
      <c r="I59" s="140"/>
      <c r="J59" s="20">
        <f t="shared" si="2"/>
        <v>0</v>
      </c>
      <c r="K59" s="100"/>
      <c r="Q59" s="27"/>
    </row>
    <row r="60" spans="1:17" ht="17.25" customHeight="1">
      <c r="A60" s="87">
        <v>26</v>
      </c>
      <c r="B60" s="91" t="s">
        <v>73</v>
      </c>
      <c r="C60" s="93">
        <v>90</v>
      </c>
      <c r="D60" s="134"/>
      <c r="E60" s="104">
        <v>100</v>
      </c>
      <c r="F60" s="102">
        <f>12*ROUNDDOWN(C60*D60*((185-E60)/100),2)</f>
        <v>0</v>
      </c>
      <c r="G60" s="48" t="s">
        <v>102</v>
      </c>
      <c r="H60" s="35">
        <v>40275</v>
      </c>
      <c r="I60" s="139"/>
      <c r="J60" s="24">
        <f t="shared" si="2"/>
        <v>0</v>
      </c>
      <c r="K60" s="101">
        <f>ROUNDDOWN(F60+J60+J61,2)</f>
        <v>0</v>
      </c>
      <c r="Q60" s="27"/>
    </row>
    <row r="61" spans="1:17" ht="17.25" customHeight="1">
      <c r="A61" s="88"/>
      <c r="B61" s="92"/>
      <c r="C61" s="93"/>
      <c r="D61" s="133"/>
      <c r="E61" s="104"/>
      <c r="F61" s="103"/>
      <c r="G61" s="49" t="s">
        <v>103</v>
      </c>
      <c r="H61" s="36">
        <v>94809</v>
      </c>
      <c r="I61" s="140"/>
      <c r="J61" s="20">
        <f t="shared" si="2"/>
        <v>0</v>
      </c>
      <c r="K61" s="100"/>
      <c r="Q61" s="27"/>
    </row>
    <row r="62" spans="1:17" ht="17.25" customHeight="1">
      <c r="A62" s="87">
        <v>27</v>
      </c>
      <c r="B62" s="91" t="s">
        <v>74</v>
      </c>
      <c r="C62" s="93">
        <v>101</v>
      </c>
      <c r="D62" s="134"/>
      <c r="E62" s="104">
        <v>100</v>
      </c>
      <c r="F62" s="102">
        <f>12*ROUNDDOWN(C62*D62*((185-E62)/100),2)</f>
        <v>0</v>
      </c>
      <c r="G62" s="48" t="s">
        <v>102</v>
      </c>
      <c r="H62" s="35">
        <v>37197</v>
      </c>
      <c r="I62" s="139"/>
      <c r="J62" s="24">
        <f t="shared" si="2"/>
        <v>0</v>
      </c>
      <c r="K62" s="101">
        <f>ROUNDDOWN(F62+J62+J63,2)</f>
        <v>0</v>
      </c>
      <c r="Q62" s="27"/>
    </row>
    <row r="63" spans="1:17" ht="17.25" customHeight="1">
      <c r="A63" s="88"/>
      <c r="B63" s="92"/>
      <c r="C63" s="93"/>
      <c r="D63" s="133"/>
      <c r="E63" s="104"/>
      <c r="F63" s="103"/>
      <c r="G63" s="49" t="s">
        <v>103</v>
      </c>
      <c r="H63" s="36">
        <v>94204</v>
      </c>
      <c r="I63" s="140"/>
      <c r="J63" s="20">
        <f t="shared" si="2"/>
        <v>0</v>
      </c>
      <c r="K63" s="100"/>
      <c r="Q63" s="27"/>
    </row>
    <row r="64" spans="1:17" ht="17.25" customHeight="1">
      <c r="A64" s="87">
        <v>28</v>
      </c>
      <c r="B64" s="91" t="s">
        <v>75</v>
      </c>
      <c r="C64" s="93">
        <v>90</v>
      </c>
      <c r="D64" s="134"/>
      <c r="E64" s="104">
        <v>100</v>
      </c>
      <c r="F64" s="102">
        <f>12*ROUNDDOWN(C64*D64*((185-E64)/100),2)</f>
        <v>0</v>
      </c>
      <c r="G64" s="48" t="s">
        <v>102</v>
      </c>
      <c r="H64" s="35">
        <v>39582</v>
      </c>
      <c r="I64" s="139"/>
      <c r="J64" s="24">
        <f t="shared" si="2"/>
        <v>0</v>
      </c>
      <c r="K64" s="101">
        <f>ROUNDDOWN(F64+J64+J65,2)</f>
        <v>0</v>
      </c>
      <c r="Q64" s="27"/>
    </row>
    <row r="65" spans="1:17" ht="17.25" customHeight="1">
      <c r="A65" s="88"/>
      <c r="B65" s="92"/>
      <c r="C65" s="93"/>
      <c r="D65" s="133"/>
      <c r="E65" s="104"/>
      <c r="F65" s="103"/>
      <c r="G65" s="49" t="s">
        <v>103</v>
      </c>
      <c r="H65" s="36">
        <v>93922</v>
      </c>
      <c r="I65" s="140"/>
      <c r="J65" s="20">
        <f t="shared" si="2"/>
        <v>0</v>
      </c>
      <c r="K65" s="100"/>
      <c r="Q65" s="27"/>
    </row>
    <row r="66" spans="1:17" ht="17.25" customHeight="1">
      <c r="A66" s="87">
        <v>29</v>
      </c>
      <c r="B66" s="91" t="s">
        <v>76</v>
      </c>
      <c r="C66" s="93">
        <v>220</v>
      </c>
      <c r="D66" s="134"/>
      <c r="E66" s="104">
        <v>100</v>
      </c>
      <c r="F66" s="102">
        <f>12*ROUNDDOWN(C66*D66*((185-E66)/100),2)</f>
        <v>0</v>
      </c>
      <c r="G66" s="48" t="s">
        <v>102</v>
      </c>
      <c r="H66" s="35">
        <v>91523</v>
      </c>
      <c r="I66" s="139"/>
      <c r="J66" s="24">
        <f t="shared" si="2"/>
        <v>0</v>
      </c>
      <c r="K66" s="101">
        <f>ROUNDDOWN(F66+J66+J67,2)</f>
        <v>0</v>
      </c>
      <c r="Q66" s="27"/>
    </row>
    <row r="67" spans="1:17" ht="17.25" customHeight="1">
      <c r="A67" s="88"/>
      <c r="B67" s="92"/>
      <c r="C67" s="93"/>
      <c r="D67" s="133"/>
      <c r="E67" s="104"/>
      <c r="F67" s="103"/>
      <c r="G67" s="49" t="s">
        <v>103</v>
      </c>
      <c r="H67" s="36">
        <v>264972</v>
      </c>
      <c r="I67" s="140"/>
      <c r="J67" s="20">
        <f t="shared" si="2"/>
        <v>0</v>
      </c>
      <c r="K67" s="100"/>
      <c r="Q67" s="27"/>
    </row>
    <row r="68" spans="1:17" ht="17.25" customHeight="1">
      <c r="A68" s="87">
        <v>30</v>
      </c>
      <c r="B68" s="91" t="s">
        <v>77</v>
      </c>
      <c r="C68" s="93">
        <v>193</v>
      </c>
      <c r="D68" s="134"/>
      <c r="E68" s="104">
        <v>100</v>
      </c>
      <c r="F68" s="102">
        <f>12*ROUNDDOWN(C68*D68*((185-E68)/100),2)</f>
        <v>0</v>
      </c>
      <c r="G68" s="48" t="s">
        <v>102</v>
      </c>
      <c r="H68" s="35">
        <v>92160</v>
      </c>
      <c r="I68" s="139"/>
      <c r="J68" s="24">
        <f t="shared" si="2"/>
        <v>0</v>
      </c>
      <c r="K68" s="101">
        <f>ROUNDDOWN(F68+J68+J69,2)</f>
        <v>0</v>
      </c>
      <c r="Q68" s="27"/>
    </row>
    <row r="69" spans="1:17" ht="17.25" customHeight="1">
      <c r="A69" s="88"/>
      <c r="B69" s="92"/>
      <c r="C69" s="93"/>
      <c r="D69" s="133"/>
      <c r="E69" s="104"/>
      <c r="F69" s="103"/>
      <c r="G69" s="49" t="s">
        <v>103</v>
      </c>
      <c r="H69" s="36">
        <v>252023</v>
      </c>
      <c r="I69" s="140"/>
      <c r="J69" s="20">
        <f t="shared" si="2"/>
        <v>0</v>
      </c>
      <c r="K69" s="100"/>
      <c r="Q69" s="27"/>
    </row>
    <row r="70" spans="1:17" ht="17.25" customHeight="1">
      <c r="A70" s="87">
        <v>31</v>
      </c>
      <c r="B70" s="91" t="s">
        <v>78</v>
      </c>
      <c r="C70" s="93">
        <v>94</v>
      </c>
      <c r="D70" s="134"/>
      <c r="E70" s="104">
        <v>100</v>
      </c>
      <c r="F70" s="102">
        <f>12*ROUNDDOWN(C70*D70*((185-E70)/100),2)</f>
        <v>0</v>
      </c>
      <c r="G70" s="48" t="s">
        <v>102</v>
      </c>
      <c r="H70" s="35">
        <v>41643</v>
      </c>
      <c r="I70" s="139"/>
      <c r="J70" s="24">
        <f t="shared" si="2"/>
        <v>0</v>
      </c>
      <c r="K70" s="101">
        <f>ROUNDDOWN(F70+J70+J71,2)</f>
        <v>0</v>
      </c>
      <c r="Q70" s="27"/>
    </row>
    <row r="71" spans="1:17" ht="17.25" customHeight="1">
      <c r="A71" s="88"/>
      <c r="B71" s="92"/>
      <c r="C71" s="93"/>
      <c r="D71" s="133"/>
      <c r="E71" s="104"/>
      <c r="F71" s="103"/>
      <c r="G71" s="49" t="s">
        <v>103</v>
      </c>
      <c r="H71" s="36">
        <v>127903</v>
      </c>
      <c r="I71" s="140"/>
      <c r="J71" s="20">
        <f t="shared" si="2"/>
        <v>0</v>
      </c>
      <c r="K71" s="100"/>
      <c r="Q71" s="27"/>
    </row>
    <row r="72" spans="1:17" ht="17.25" customHeight="1">
      <c r="A72" s="87">
        <v>32</v>
      </c>
      <c r="B72" s="91" t="s">
        <v>79</v>
      </c>
      <c r="C72" s="93">
        <v>23</v>
      </c>
      <c r="D72" s="134"/>
      <c r="E72" s="104">
        <v>100</v>
      </c>
      <c r="F72" s="102">
        <f>12*ROUNDDOWN(C72*D72*((185-E72)/100),2)</f>
        <v>0</v>
      </c>
      <c r="G72" s="48" t="s">
        <v>102</v>
      </c>
      <c r="H72" s="35">
        <v>6079</v>
      </c>
      <c r="I72" s="139"/>
      <c r="J72" s="24">
        <f t="shared" si="2"/>
        <v>0</v>
      </c>
      <c r="K72" s="101">
        <f>ROUNDDOWN(F72+J72+J73,2)</f>
        <v>0</v>
      </c>
      <c r="Q72" s="27"/>
    </row>
    <row r="73" spans="1:17" ht="17.25" customHeight="1">
      <c r="A73" s="88"/>
      <c r="B73" s="92"/>
      <c r="C73" s="93"/>
      <c r="D73" s="133"/>
      <c r="E73" s="104"/>
      <c r="F73" s="103"/>
      <c r="G73" s="49" t="s">
        <v>103</v>
      </c>
      <c r="H73" s="36">
        <v>16363</v>
      </c>
      <c r="I73" s="140"/>
      <c r="J73" s="20">
        <f t="shared" si="2"/>
        <v>0</v>
      </c>
      <c r="K73" s="100"/>
      <c r="Q73" s="27"/>
    </row>
    <row r="74" spans="1:17" ht="17.25" customHeight="1">
      <c r="A74" s="87">
        <v>33</v>
      </c>
      <c r="B74" s="91" t="s">
        <v>80</v>
      </c>
      <c r="C74" s="93">
        <v>37</v>
      </c>
      <c r="D74" s="134"/>
      <c r="E74" s="104">
        <v>100</v>
      </c>
      <c r="F74" s="102">
        <f>12*ROUNDDOWN(C74*D74*((185-E74)/100),2)</f>
        <v>0</v>
      </c>
      <c r="G74" s="48" t="s">
        <v>102</v>
      </c>
      <c r="H74" s="35">
        <v>5518</v>
      </c>
      <c r="I74" s="139"/>
      <c r="J74" s="24">
        <f t="shared" si="2"/>
        <v>0</v>
      </c>
      <c r="K74" s="101">
        <f>ROUNDDOWN(F74+J74+J75,2)</f>
        <v>0</v>
      </c>
      <c r="Q74" s="27"/>
    </row>
    <row r="75" spans="1:17" ht="17.25" customHeight="1">
      <c r="A75" s="88"/>
      <c r="B75" s="92"/>
      <c r="C75" s="93"/>
      <c r="D75" s="133"/>
      <c r="E75" s="104"/>
      <c r="F75" s="103"/>
      <c r="G75" s="49" t="s">
        <v>103</v>
      </c>
      <c r="H75" s="36">
        <v>14169</v>
      </c>
      <c r="I75" s="140"/>
      <c r="J75" s="20">
        <f t="shared" si="2"/>
        <v>0</v>
      </c>
      <c r="K75" s="100"/>
      <c r="Q75" s="27"/>
    </row>
    <row r="76" spans="1:17" ht="17.25" customHeight="1">
      <c r="A76" s="87">
        <v>34</v>
      </c>
      <c r="B76" s="91" t="s">
        <v>81</v>
      </c>
      <c r="C76" s="93">
        <v>35</v>
      </c>
      <c r="D76" s="134"/>
      <c r="E76" s="104">
        <v>100</v>
      </c>
      <c r="F76" s="102">
        <f>12*ROUNDDOWN(C76*D76*((185-E76)/100),2)</f>
        <v>0</v>
      </c>
      <c r="G76" s="48" t="s">
        <v>102</v>
      </c>
      <c r="H76" s="35">
        <v>12454</v>
      </c>
      <c r="I76" s="139"/>
      <c r="J76" s="24">
        <f t="shared" si="2"/>
        <v>0</v>
      </c>
      <c r="K76" s="101">
        <f>ROUNDDOWN(F76+J76+J77,2)</f>
        <v>0</v>
      </c>
      <c r="Q76" s="27"/>
    </row>
    <row r="77" spans="1:17" ht="17.25" customHeight="1">
      <c r="A77" s="88"/>
      <c r="B77" s="92"/>
      <c r="C77" s="93"/>
      <c r="D77" s="133"/>
      <c r="E77" s="104"/>
      <c r="F77" s="103"/>
      <c r="G77" s="49" t="s">
        <v>103</v>
      </c>
      <c r="H77" s="36">
        <v>31175</v>
      </c>
      <c r="I77" s="140"/>
      <c r="J77" s="20">
        <f t="shared" si="2"/>
        <v>0</v>
      </c>
      <c r="K77" s="100"/>
      <c r="Q77" s="27"/>
    </row>
    <row r="78" spans="1:17" ht="17.25" customHeight="1">
      <c r="A78" s="87">
        <v>35</v>
      </c>
      <c r="B78" s="91" t="s">
        <v>82</v>
      </c>
      <c r="C78" s="93">
        <v>36</v>
      </c>
      <c r="D78" s="134"/>
      <c r="E78" s="104">
        <v>100</v>
      </c>
      <c r="F78" s="102">
        <f>12*ROUNDDOWN(C78*D78*((185-E78)/100),2)</f>
        <v>0</v>
      </c>
      <c r="G78" s="48" t="s">
        <v>102</v>
      </c>
      <c r="H78" s="35">
        <v>6525</v>
      </c>
      <c r="I78" s="139"/>
      <c r="J78" s="24">
        <f t="shared" si="2"/>
        <v>0</v>
      </c>
      <c r="K78" s="101">
        <f>ROUNDDOWN(F78+J78+J79,2)</f>
        <v>0</v>
      </c>
      <c r="Q78" s="27"/>
    </row>
    <row r="79" spans="1:17" ht="17.25" customHeight="1">
      <c r="A79" s="88"/>
      <c r="B79" s="92"/>
      <c r="C79" s="93"/>
      <c r="D79" s="133"/>
      <c r="E79" s="104"/>
      <c r="F79" s="103"/>
      <c r="G79" s="49" t="s">
        <v>103</v>
      </c>
      <c r="H79" s="36">
        <v>17789</v>
      </c>
      <c r="I79" s="140"/>
      <c r="J79" s="20">
        <f t="shared" si="2"/>
        <v>0</v>
      </c>
      <c r="K79" s="100"/>
      <c r="Q79" s="27"/>
    </row>
    <row r="80" spans="1:17" ht="17.25" customHeight="1">
      <c r="A80" s="87">
        <v>36</v>
      </c>
      <c r="B80" s="91" t="s">
        <v>83</v>
      </c>
      <c r="C80" s="93">
        <v>14</v>
      </c>
      <c r="D80" s="134"/>
      <c r="E80" s="104">
        <v>100</v>
      </c>
      <c r="F80" s="102">
        <f>12*ROUNDDOWN(C80*D80*((185-E80)/100),2)</f>
        <v>0</v>
      </c>
      <c r="G80" s="48" t="s">
        <v>102</v>
      </c>
      <c r="H80" s="35">
        <v>5698</v>
      </c>
      <c r="I80" s="139"/>
      <c r="J80" s="24">
        <f>ROUNDDOWN(H80*I80,2)</f>
        <v>0</v>
      </c>
      <c r="K80" s="100">
        <f>ROUNDDOWN(F80+J80+J81,2)</f>
        <v>0</v>
      </c>
      <c r="Q80" s="27"/>
    </row>
    <row r="81" spans="1:17" ht="17.25" customHeight="1">
      <c r="A81" s="88"/>
      <c r="B81" s="92"/>
      <c r="C81" s="93"/>
      <c r="D81" s="133"/>
      <c r="E81" s="104"/>
      <c r="F81" s="103"/>
      <c r="G81" s="49" t="s">
        <v>103</v>
      </c>
      <c r="H81" s="36">
        <v>14994</v>
      </c>
      <c r="I81" s="140"/>
      <c r="J81" s="20">
        <f>ROUNDDOWN(H81*I81,2)</f>
        <v>0</v>
      </c>
      <c r="K81" s="100"/>
      <c r="Q81" s="27"/>
    </row>
    <row r="82" spans="1:17" ht="17.25" customHeight="1">
      <c r="A82" s="87">
        <v>37</v>
      </c>
      <c r="B82" s="91" t="s">
        <v>84</v>
      </c>
      <c r="C82" s="93">
        <v>88</v>
      </c>
      <c r="D82" s="134"/>
      <c r="E82" s="104">
        <v>100</v>
      </c>
      <c r="F82" s="102">
        <f>12*ROUNDDOWN(C82*D82*((185-E82)/100),2)</f>
        <v>0</v>
      </c>
      <c r="G82" s="48" t="s">
        <v>102</v>
      </c>
      <c r="H82" s="35">
        <v>29934</v>
      </c>
      <c r="I82" s="139"/>
      <c r="J82" s="24">
        <f aca="true" t="shared" si="3" ref="J82:J97">ROUNDDOWN(H82*I82,2)</f>
        <v>0</v>
      </c>
      <c r="K82" s="101">
        <f>ROUNDDOWN(F82+J82+J83,2)</f>
        <v>0</v>
      </c>
      <c r="Q82" s="27"/>
    </row>
    <row r="83" spans="1:17" ht="17.25" customHeight="1">
      <c r="A83" s="88"/>
      <c r="B83" s="92"/>
      <c r="C83" s="93"/>
      <c r="D83" s="133"/>
      <c r="E83" s="104"/>
      <c r="F83" s="103"/>
      <c r="G83" s="49" t="s">
        <v>103</v>
      </c>
      <c r="H83" s="36">
        <v>70051</v>
      </c>
      <c r="I83" s="140"/>
      <c r="J83" s="20">
        <f t="shared" si="3"/>
        <v>0</v>
      </c>
      <c r="K83" s="100"/>
      <c r="Q83" s="27"/>
    </row>
    <row r="84" spans="1:17" ht="17.25" customHeight="1">
      <c r="A84" s="87">
        <v>38</v>
      </c>
      <c r="B84" s="91" t="s">
        <v>85</v>
      </c>
      <c r="C84" s="93">
        <v>52</v>
      </c>
      <c r="D84" s="134"/>
      <c r="E84" s="104">
        <v>100</v>
      </c>
      <c r="F84" s="102">
        <f>12*ROUNDDOWN(C84*D84*((185-E84)/100),2)</f>
        <v>0</v>
      </c>
      <c r="G84" s="48" t="s">
        <v>102</v>
      </c>
      <c r="H84" s="35">
        <v>7575</v>
      </c>
      <c r="I84" s="139"/>
      <c r="J84" s="24">
        <f t="shared" si="3"/>
        <v>0</v>
      </c>
      <c r="K84" s="101">
        <f>ROUNDDOWN(F84+J84+J85,2)</f>
        <v>0</v>
      </c>
      <c r="Q84" s="27"/>
    </row>
    <row r="85" spans="1:17" ht="17.25" customHeight="1">
      <c r="A85" s="88"/>
      <c r="B85" s="92"/>
      <c r="C85" s="93"/>
      <c r="D85" s="133"/>
      <c r="E85" s="104"/>
      <c r="F85" s="103"/>
      <c r="G85" s="49" t="s">
        <v>103</v>
      </c>
      <c r="H85" s="36">
        <v>19726</v>
      </c>
      <c r="I85" s="140"/>
      <c r="J85" s="20">
        <f t="shared" si="3"/>
        <v>0</v>
      </c>
      <c r="K85" s="100"/>
      <c r="Q85" s="27"/>
    </row>
    <row r="86" spans="1:17" ht="17.25" customHeight="1">
      <c r="A86" s="87">
        <v>39</v>
      </c>
      <c r="B86" s="91" t="s">
        <v>86</v>
      </c>
      <c r="C86" s="93">
        <v>32</v>
      </c>
      <c r="D86" s="134"/>
      <c r="E86" s="104">
        <v>100</v>
      </c>
      <c r="F86" s="102">
        <f>12*ROUNDDOWN(C86*D86*((185-E86)/100),2)</f>
        <v>0</v>
      </c>
      <c r="G86" s="48" t="s">
        <v>102</v>
      </c>
      <c r="H86" s="35">
        <v>14504</v>
      </c>
      <c r="I86" s="139"/>
      <c r="J86" s="24">
        <f t="shared" si="3"/>
        <v>0</v>
      </c>
      <c r="K86" s="101">
        <f>ROUNDDOWN(F86+J86+J87,2)</f>
        <v>0</v>
      </c>
      <c r="Q86" s="27"/>
    </row>
    <row r="87" spans="1:17" ht="17.25" customHeight="1">
      <c r="A87" s="88"/>
      <c r="B87" s="92"/>
      <c r="C87" s="93"/>
      <c r="D87" s="133"/>
      <c r="E87" s="104"/>
      <c r="F87" s="103"/>
      <c r="G87" s="49" t="s">
        <v>103</v>
      </c>
      <c r="H87" s="36">
        <v>38570</v>
      </c>
      <c r="I87" s="140"/>
      <c r="J87" s="20">
        <f t="shared" si="3"/>
        <v>0</v>
      </c>
      <c r="K87" s="100"/>
      <c r="Q87" s="27"/>
    </row>
    <row r="88" spans="1:17" ht="17.25" customHeight="1">
      <c r="A88" s="87">
        <v>40</v>
      </c>
      <c r="B88" s="91" t="s">
        <v>87</v>
      </c>
      <c r="C88" s="93">
        <v>125</v>
      </c>
      <c r="D88" s="134"/>
      <c r="E88" s="104">
        <v>100</v>
      </c>
      <c r="F88" s="102">
        <f>12*ROUNDDOWN(C88*D88*((185-E88)/100),2)</f>
        <v>0</v>
      </c>
      <c r="G88" s="48" t="s">
        <v>102</v>
      </c>
      <c r="H88" s="35">
        <v>48807</v>
      </c>
      <c r="I88" s="139"/>
      <c r="J88" s="24">
        <f t="shared" si="3"/>
        <v>0</v>
      </c>
      <c r="K88" s="101">
        <f>ROUNDDOWN(F88+J88+J89,2)</f>
        <v>0</v>
      </c>
      <c r="Q88" s="27"/>
    </row>
    <row r="89" spans="1:17" ht="17.25" customHeight="1">
      <c r="A89" s="88"/>
      <c r="B89" s="92"/>
      <c r="C89" s="93"/>
      <c r="D89" s="133"/>
      <c r="E89" s="104"/>
      <c r="F89" s="103"/>
      <c r="G89" s="49" t="s">
        <v>103</v>
      </c>
      <c r="H89" s="36">
        <v>126491</v>
      </c>
      <c r="I89" s="140"/>
      <c r="J89" s="20">
        <f t="shared" si="3"/>
        <v>0</v>
      </c>
      <c r="K89" s="100"/>
      <c r="Q89" s="27"/>
    </row>
    <row r="90" spans="1:17" ht="17.25" customHeight="1">
      <c r="A90" s="87">
        <v>41</v>
      </c>
      <c r="B90" s="91" t="s">
        <v>88</v>
      </c>
      <c r="C90" s="93">
        <v>94</v>
      </c>
      <c r="D90" s="134"/>
      <c r="E90" s="104">
        <v>100</v>
      </c>
      <c r="F90" s="102">
        <f>12*ROUNDDOWN(C90*D90*((185-E90)/100),2)</f>
        <v>0</v>
      </c>
      <c r="G90" s="48" t="s">
        <v>102</v>
      </c>
      <c r="H90" s="35">
        <v>20705</v>
      </c>
      <c r="I90" s="139"/>
      <c r="J90" s="24">
        <f t="shared" si="3"/>
        <v>0</v>
      </c>
      <c r="K90" s="101">
        <f>ROUNDDOWN(F90+J90+J91,2)</f>
        <v>0</v>
      </c>
      <c r="Q90" s="27"/>
    </row>
    <row r="91" spans="1:17" ht="17.25" customHeight="1">
      <c r="A91" s="88"/>
      <c r="B91" s="92"/>
      <c r="C91" s="93"/>
      <c r="D91" s="133"/>
      <c r="E91" s="104"/>
      <c r="F91" s="103"/>
      <c r="G91" s="49" t="s">
        <v>103</v>
      </c>
      <c r="H91" s="36">
        <v>68600</v>
      </c>
      <c r="I91" s="140"/>
      <c r="J91" s="20">
        <f t="shared" si="3"/>
        <v>0</v>
      </c>
      <c r="K91" s="100"/>
      <c r="Q91" s="27"/>
    </row>
    <row r="92" spans="1:17" ht="17.25" customHeight="1">
      <c r="A92" s="87">
        <v>42</v>
      </c>
      <c r="B92" s="91" t="s">
        <v>89</v>
      </c>
      <c r="C92" s="93">
        <v>72</v>
      </c>
      <c r="D92" s="134"/>
      <c r="E92" s="104">
        <v>100</v>
      </c>
      <c r="F92" s="102">
        <f>12*ROUNDDOWN(C92*D92*((185-E92)/100),2)</f>
        <v>0</v>
      </c>
      <c r="G92" s="48" t="s">
        <v>102</v>
      </c>
      <c r="H92" s="35">
        <v>8037</v>
      </c>
      <c r="I92" s="139"/>
      <c r="J92" s="24">
        <f t="shared" si="3"/>
        <v>0</v>
      </c>
      <c r="K92" s="101">
        <f>ROUNDDOWN(F92+J92+J93,2)</f>
        <v>0</v>
      </c>
      <c r="Q92" s="27"/>
    </row>
    <row r="93" spans="1:17" ht="17.25" customHeight="1">
      <c r="A93" s="88"/>
      <c r="B93" s="92"/>
      <c r="C93" s="93"/>
      <c r="D93" s="133"/>
      <c r="E93" s="104"/>
      <c r="F93" s="103"/>
      <c r="G93" s="49" t="s">
        <v>103</v>
      </c>
      <c r="H93" s="36">
        <v>13755</v>
      </c>
      <c r="I93" s="140"/>
      <c r="J93" s="20">
        <f t="shared" si="3"/>
        <v>0</v>
      </c>
      <c r="K93" s="100"/>
      <c r="Q93" s="27"/>
    </row>
    <row r="94" spans="1:17" ht="17.25" customHeight="1">
      <c r="A94" s="87">
        <v>43</v>
      </c>
      <c r="B94" s="91" t="s">
        <v>90</v>
      </c>
      <c r="C94" s="93">
        <v>86</v>
      </c>
      <c r="D94" s="134"/>
      <c r="E94" s="104">
        <v>100</v>
      </c>
      <c r="F94" s="102">
        <f>12*ROUNDDOWN(C94*D94*((185-E94)/100),2)</f>
        <v>0</v>
      </c>
      <c r="G94" s="48" t="s">
        <v>102</v>
      </c>
      <c r="H94" s="35">
        <v>14437</v>
      </c>
      <c r="I94" s="139"/>
      <c r="J94" s="24">
        <f t="shared" si="3"/>
        <v>0</v>
      </c>
      <c r="K94" s="101">
        <f>ROUNDDOWN(F94+J94+J95,2)</f>
        <v>0</v>
      </c>
      <c r="Q94" s="27"/>
    </row>
    <row r="95" spans="1:17" ht="17.25" customHeight="1">
      <c r="A95" s="88"/>
      <c r="B95" s="92"/>
      <c r="C95" s="93"/>
      <c r="D95" s="133"/>
      <c r="E95" s="104"/>
      <c r="F95" s="103"/>
      <c r="G95" s="49" t="s">
        <v>103</v>
      </c>
      <c r="H95" s="36">
        <v>13407</v>
      </c>
      <c r="I95" s="140"/>
      <c r="J95" s="20">
        <f t="shared" si="3"/>
        <v>0</v>
      </c>
      <c r="K95" s="100"/>
      <c r="Q95" s="27"/>
    </row>
    <row r="96" spans="1:17" ht="17.25" customHeight="1">
      <c r="A96" s="87">
        <v>44</v>
      </c>
      <c r="B96" s="91" t="s">
        <v>91</v>
      </c>
      <c r="C96" s="93">
        <v>161</v>
      </c>
      <c r="D96" s="134"/>
      <c r="E96" s="104">
        <v>100</v>
      </c>
      <c r="F96" s="102">
        <f>12*ROUNDDOWN(C96*D96*((185-E96)/100),2)</f>
        <v>0</v>
      </c>
      <c r="G96" s="48" t="s">
        <v>102</v>
      </c>
      <c r="H96" s="35">
        <v>10553</v>
      </c>
      <c r="I96" s="139"/>
      <c r="J96" s="24">
        <f t="shared" si="3"/>
        <v>0</v>
      </c>
      <c r="K96" s="101">
        <f>ROUNDDOWN(F96+J96+J97,2)</f>
        <v>0</v>
      </c>
      <c r="Q96" s="27"/>
    </row>
    <row r="97" spans="1:17" ht="17.25" customHeight="1">
      <c r="A97" s="88"/>
      <c r="B97" s="92"/>
      <c r="C97" s="93"/>
      <c r="D97" s="133"/>
      <c r="E97" s="104"/>
      <c r="F97" s="103"/>
      <c r="G97" s="49" t="s">
        <v>103</v>
      </c>
      <c r="H97" s="36">
        <v>11560</v>
      </c>
      <c r="I97" s="140"/>
      <c r="J97" s="20">
        <f t="shared" si="3"/>
        <v>0</v>
      </c>
      <c r="K97" s="100"/>
      <c r="Q97" s="27"/>
    </row>
    <row r="98" spans="1:17" ht="17.25" customHeight="1">
      <c r="A98" s="87">
        <v>45</v>
      </c>
      <c r="B98" s="91" t="s">
        <v>92</v>
      </c>
      <c r="C98" s="93">
        <v>128</v>
      </c>
      <c r="D98" s="134"/>
      <c r="E98" s="104">
        <v>100</v>
      </c>
      <c r="F98" s="131">
        <f>12*ROUNDDOWN(C98*D98*((185-E98)/100),2)</f>
        <v>0</v>
      </c>
      <c r="G98" s="48" t="s">
        <v>102</v>
      </c>
      <c r="H98" s="35">
        <v>66147</v>
      </c>
      <c r="I98" s="139"/>
      <c r="J98" s="24">
        <f aca="true" t="shared" si="4" ref="J98:J129">ROUNDDOWN(H98*I98,2)</f>
        <v>0</v>
      </c>
      <c r="K98" s="100">
        <f>ROUNDDOWN(F98+J98+J99,2)</f>
        <v>0</v>
      </c>
      <c r="Q98" s="27"/>
    </row>
    <row r="99" spans="1:17" ht="17.25" customHeight="1">
      <c r="A99" s="88"/>
      <c r="B99" s="92"/>
      <c r="C99" s="93"/>
      <c r="D99" s="133"/>
      <c r="E99" s="104"/>
      <c r="F99" s="103"/>
      <c r="G99" s="49" t="s">
        <v>103</v>
      </c>
      <c r="H99" s="36">
        <v>170415</v>
      </c>
      <c r="I99" s="140"/>
      <c r="J99" s="20">
        <f t="shared" si="4"/>
        <v>0</v>
      </c>
      <c r="K99" s="100"/>
      <c r="Q99" s="27"/>
    </row>
    <row r="100" spans="1:17" ht="17.25" customHeight="1">
      <c r="A100" s="88">
        <v>46</v>
      </c>
      <c r="B100" s="92" t="s">
        <v>93</v>
      </c>
      <c r="C100" s="93">
        <v>151</v>
      </c>
      <c r="D100" s="134"/>
      <c r="E100" s="104">
        <v>100</v>
      </c>
      <c r="F100" s="102">
        <f>12*ROUNDDOWN(C100*D100*((185-E100)/100),2)</f>
        <v>0</v>
      </c>
      <c r="G100" s="46" t="s">
        <v>23</v>
      </c>
      <c r="H100" s="35">
        <v>39020</v>
      </c>
      <c r="I100" s="139"/>
      <c r="J100" s="24">
        <f t="shared" si="4"/>
        <v>0</v>
      </c>
      <c r="K100" s="100">
        <f>ROUNDDOWN(F100+J100+J101+J102+J103,2)</f>
        <v>0</v>
      </c>
      <c r="Q100" s="27"/>
    </row>
    <row r="101" spans="1:17" ht="17.25" customHeight="1">
      <c r="A101" s="88"/>
      <c r="B101" s="92"/>
      <c r="C101" s="93"/>
      <c r="D101" s="135"/>
      <c r="E101" s="104"/>
      <c r="F101" s="102"/>
      <c r="G101" s="51" t="s">
        <v>24</v>
      </c>
      <c r="H101" s="38">
        <v>22808</v>
      </c>
      <c r="I101" s="145"/>
      <c r="J101" s="39">
        <f t="shared" si="4"/>
        <v>0</v>
      </c>
      <c r="K101" s="100"/>
      <c r="Q101" s="27"/>
    </row>
    <row r="102" spans="1:17" ht="17.25" customHeight="1">
      <c r="A102" s="88"/>
      <c r="B102" s="92"/>
      <c r="C102" s="93"/>
      <c r="D102" s="135"/>
      <c r="E102" s="104"/>
      <c r="F102" s="102"/>
      <c r="G102" s="51" t="s">
        <v>21</v>
      </c>
      <c r="H102" s="38">
        <v>82303</v>
      </c>
      <c r="I102" s="145"/>
      <c r="J102" s="39">
        <f t="shared" si="4"/>
        <v>0</v>
      </c>
      <c r="K102" s="100"/>
      <c r="Q102" s="27"/>
    </row>
    <row r="103" spans="1:17" ht="17.25" customHeight="1">
      <c r="A103" s="88"/>
      <c r="B103" s="92"/>
      <c r="C103" s="93"/>
      <c r="D103" s="133"/>
      <c r="E103" s="104"/>
      <c r="F103" s="103"/>
      <c r="G103" s="47" t="s">
        <v>22</v>
      </c>
      <c r="H103" s="36">
        <v>45887</v>
      </c>
      <c r="I103" s="140"/>
      <c r="J103" s="25">
        <f t="shared" si="4"/>
        <v>0</v>
      </c>
      <c r="K103" s="100"/>
      <c r="Q103" s="27"/>
    </row>
    <row r="104" spans="1:17" ht="17.25" customHeight="1">
      <c r="A104" s="88">
        <v>47</v>
      </c>
      <c r="B104" s="92" t="s">
        <v>94</v>
      </c>
      <c r="C104" s="93">
        <v>54</v>
      </c>
      <c r="D104" s="134"/>
      <c r="E104" s="104">
        <v>100</v>
      </c>
      <c r="F104" s="102">
        <f>12*ROUNDDOWN(C104*D104*((185-E104)/100),2)</f>
        <v>0</v>
      </c>
      <c r="G104" s="46" t="s">
        <v>23</v>
      </c>
      <c r="H104" s="35">
        <v>13646</v>
      </c>
      <c r="I104" s="139"/>
      <c r="J104" s="24">
        <f t="shared" si="4"/>
        <v>0</v>
      </c>
      <c r="K104" s="100">
        <f>ROUNDDOWN(F104+J104+J105+J106+J107,2)</f>
        <v>0</v>
      </c>
      <c r="Q104" s="27"/>
    </row>
    <row r="105" spans="1:17" ht="17.25" customHeight="1">
      <c r="A105" s="88"/>
      <c r="B105" s="92"/>
      <c r="C105" s="93"/>
      <c r="D105" s="135"/>
      <c r="E105" s="104"/>
      <c r="F105" s="102"/>
      <c r="G105" s="51" t="s">
        <v>24</v>
      </c>
      <c r="H105" s="38">
        <v>6673</v>
      </c>
      <c r="I105" s="145"/>
      <c r="J105" s="39">
        <f t="shared" si="4"/>
        <v>0</v>
      </c>
      <c r="K105" s="100"/>
      <c r="Q105" s="27"/>
    </row>
    <row r="106" spans="1:17" ht="17.25" customHeight="1">
      <c r="A106" s="88"/>
      <c r="B106" s="92"/>
      <c r="C106" s="93"/>
      <c r="D106" s="135"/>
      <c r="E106" s="104"/>
      <c r="F106" s="102"/>
      <c r="G106" s="51" t="s">
        <v>21</v>
      </c>
      <c r="H106" s="38">
        <v>34706</v>
      </c>
      <c r="I106" s="145"/>
      <c r="J106" s="39">
        <f t="shared" si="4"/>
        <v>0</v>
      </c>
      <c r="K106" s="100"/>
      <c r="Q106" s="27"/>
    </row>
    <row r="107" spans="1:17" ht="17.25" customHeight="1">
      <c r="A107" s="88"/>
      <c r="B107" s="92"/>
      <c r="C107" s="93"/>
      <c r="D107" s="133"/>
      <c r="E107" s="104"/>
      <c r="F107" s="103"/>
      <c r="G107" s="47" t="s">
        <v>22</v>
      </c>
      <c r="H107" s="36">
        <v>15910</v>
      </c>
      <c r="I107" s="140"/>
      <c r="J107" s="25">
        <f t="shared" si="4"/>
        <v>0</v>
      </c>
      <c r="K107" s="100"/>
      <c r="Q107" s="27"/>
    </row>
    <row r="108" spans="1:17" ht="17.25" customHeight="1">
      <c r="A108" s="88">
        <v>48</v>
      </c>
      <c r="B108" s="92" t="s">
        <v>95</v>
      </c>
      <c r="C108" s="93">
        <v>98</v>
      </c>
      <c r="D108" s="134"/>
      <c r="E108" s="104">
        <v>100</v>
      </c>
      <c r="F108" s="102">
        <f>12*ROUNDDOWN(C108*D108*((185-E108)/100),2)</f>
        <v>0</v>
      </c>
      <c r="G108" s="46" t="s">
        <v>17</v>
      </c>
      <c r="H108" s="35">
        <v>8272</v>
      </c>
      <c r="I108" s="139"/>
      <c r="J108" s="24">
        <f t="shared" si="4"/>
        <v>0</v>
      </c>
      <c r="K108" s="100">
        <f>ROUNDDOWN(F108+J108+J109+J110+J111,2)</f>
        <v>0</v>
      </c>
      <c r="Q108" s="27"/>
    </row>
    <row r="109" spans="1:17" ht="17.25" customHeight="1">
      <c r="A109" s="88"/>
      <c r="B109" s="92"/>
      <c r="C109" s="93"/>
      <c r="D109" s="135"/>
      <c r="E109" s="104"/>
      <c r="F109" s="102"/>
      <c r="G109" s="51" t="s">
        <v>20</v>
      </c>
      <c r="H109" s="38">
        <v>31024</v>
      </c>
      <c r="I109" s="145"/>
      <c r="J109" s="39">
        <f t="shared" si="4"/>
        <v>0</v>
      </c>
      <c r="K109" s="100"/>
      <c r="Q109" s="27"/>
    </row>
    <row r="110" spans="1:17" ht="17.25" customHeight="1">
      <c r="A110" s="88"/>
      <c r="B110" s="92"/>
      <c r="C110" s="93"/>
      <c r="D110" s="135"/>
      <c r="E110" s="104"/>
      <c r="F110" s="102"/>
      <c r="G110" s="51" t="s">
        <v>18</v>
      </c>
      <c r="H110" s="38">
        <v>78647</v>
      </c>
      <c r="I110" s="145"/>
      <c r="J110" s="39">
        <f t="shared" si="4"/>
        <v>0</v>
      </c>
      <c r="K110" s="100"/>
      <c r="Q110" s="27"/>
    </row>
    <row r="111" spans="1:17" ht="17.25" customHeight="1">
      <c r="A111" s="88"/>
      <c r="B111" s="92"/>
      <c r="C111" s="93"/>
      <c r="D111" s="133"/>
      <c r="E111" s="104"/>
      <c r="F111" s="103"/>
      <c r="G111" s="47" t="s">
        <v>19</v>
      </c>
      <c r="H111" s="36">
        <v>107392</v>
      </c>
      <c r="I111" s="140"/>
      <c r="J111" s="25">
        <f t="shared" si="4"/>
        <v>0</v>
      </c>
      <c r="K111" s="100"/>
      <c r="Q111" s="27"/>
    </row>
    <row r="112" spans="1:17" ht="17.25" customHeight="1">
      <c r="A112" s="88">
        <v>49</v>
      </c>
      <c r="B112" s="92" t="s">
        <v>96</v>
      </c>
      <c r="C112" s="93">
        <v>38</v>
      </c>
      <c r="D112" s="134"/>
      <c r="E112" s="104">
        <v>100</v>
      </c>
      <c r="F112" s="102">
        <f>12*ROUNDDOWN(C112*D112*((185-E112)/100),2)</f>
        <v>0</v>
      </c>
      <c r="G112" s="46" t="s">
        <v>17</v>
      </c>
      <c r="H112" s="35">
        <v>396</v>
      </c>
      <c r="I112" s="139"/>
      <c r="J112" s="24">
        <f t="shared" si="4"/>
        <v>0</v>
      </c>
      <c r="K112" s="100">
        <f>ROUNDDOWN(F112+J112+J113+J114+J115,2)</f>
        <v>0</v>
      </c>
      <c r="Q112" s="27"/>
    </row>
    <row r="113" spans="1:17" ht="17.25" customHeight="1">
      <c r="A113" s="88"/>
      <c r="B113" s="92"/>
      <c r="C113" s="93"/>
      <c r="D113" s="135"/>
      <c r="E113" s="104"/>
      <c r="F113" s="102"/>
      <c r="G113" s="51" t="s">
        <v>20</v>
      </c>
      <c r="H113" s="38">
        <v>1373</v>
      </c>
      <c r="I113" s="145"/>
      <c r="J113" s="39">
        <f t="shared" si="4"/>
        <v>0</v>
      </c>
      <c r="K113" s="100"/>
      <c r="Q113" s="27"/>
    </row>
    <row r="114" spans="1:17" ht="17.25" customHeight="1">
      <c r="A114" s="88"/>
      <c r="B114" s="92"/>
      <c r="C114" s="93"/>
      <c r="D114" s="135"/>
      <c r="E114" s="104"/>
      <c r="F114" s="102"/>
      <c r="G114" s="51" t="s">
        <v>18</v>
      </c>
      <c r="H114" s="38">
        <v>32523</v>
      </c>
      <c r="I114" s="145"/>
      <c r="J114" s="39">
        <f t="shared" si="4"/>
        <v>0</v>
      </c>
      <c r="K114" s="100"/>
      <c r="Q114" s="27"/>
    </row>
    <row r="115" spans="1:17" ht="17.25" customHeight="1">
      <c r="A115" s="88"/>
      <c r="B115" s="92"/>
      <c r="C115" s="93"/>
      <c r="D115" s="133"/>
      <c r="E115" s="104"/>
      <c r="F115" s="103"/>
      <c r="G115" s="47" t="s">
        <v>19</v>
      </c>
      <c r="H115" s="36">
        <v>37154</v>
      </c>
      <c r="I115" s="140"/>
      <c r="J115" s="25">
        <f t="shared" si="4"/>
        <v>0</v>
      </c>
      <c r="K115" s="100"/>
      <c r="Q115" s="27"/>
    </row>
    <row r="116" spans="1:17" ht="17.25" customHeight="1">
      <c r="A116" s="87">
        <v>50</v>
      </c>
      <c r="B116" s="91" t="s">
        <v>97</v>
      </c>
      <c r="C116" s="93">
        <v>346</v>
      </c>
      <c r="D116" s="134"/>
      <c r="E116" s="104">
        <v>100</v>
      </c>
      <c r="F116" s="102">
        <f>12*ROUNDDOWN(C116*D116*((185-E116)/100),2)</f>
        <v>0</v>
      </c>
      <c r="G116" s="48" t="s">
        <v>102</v>
      </c>
      <c r="H116" s="35">
        <v>278529</v>
      </c>
      <c r="I116" s="139"/>
      <c r="J116" s="24">
        <f t="shared" si="4"/>
        <v>0</v>
      </c>
      <c r="K116" s="101">
        <f>ROUNDDOWN(F116+J116+J117,2)</f>
        <v>0</v>
      </c>
      <c r="Q116" s="27"/>
    </row>
    <row r="117" spans="1:17" ht="17.25" customHeight="1">
      <c r="A117" s="88"/>
      <c r="B117" s="92"/>
      <c r="C117" s="93"/>
      <c r="D117" s="133"/>
      <c r="E117" s="104"/>
      <c r="F117" s="103"/>
      <c r="G117" s="49" t="s">
        <v>103</v>
      </c>
      <c r="H117" s="36">
        <v>620024</v>
      </c>
      <c r="I117" s="140"/>
      <c r="J117" s="20">
        <f t="shared" si="4"/>
        <v>0</v>
      </c>
      <c r="K117" s="100"/>
      <c r="Q117" s="27"/>
    </row>
    <row r="118" spans="1:17" ht="17.25" customHeight="1">
      <c r="A118" s="88">
        <v>51</v>
      </c>
      <c r="B118" s="92" t="s">
        <v>98</v>
      </c>
      <c r="C118" s="93">
        <v>206</v>
      </c>
      <c r="D118" s="134"/>
      <c r="E118" s="104">
        <v>100</v>
      </c>
      <c r="F118" s="102">
        <f>12*ROUNDDOWN(C118*D118*((185-E118)/100),2)</f>
        <v>0</v>
      </c>
      <c r="G118" s="46" t="s">
        <v>17</v>
      </c>
      <c r="H118" s="35">
        <v>23773</v>
      </c>
      <c r="I118" s="139"/>
      <c r="J118" s="24">
        <f t="shared" si="4"/>
        <v>0</v>
      </c>
      <c r="K118" s="100">
        <f>ROUNDDOWN(F118+J118+J119+J120+J121,2)</f>
        <v>0</v>
      </c>
      <c r="Q118" s="27"/>
    </row>
    <row r="119" spans="1:17" ht="17.25" customHeight="1">
      <c r="A119" s="88"/>
      <c r="B119" s="92"/>
      <c r="C119" s="93"/>
      <c r="D119" s="135"/>
      <c r="E119" s="104"/>
      <c r="F119" s="102"/>
      <c r="G119" s="51" t="s">
        <v>20</v>
      </c>
      <c r="H119" s="38">
        <v>80849</v>
      </c>
      <c r="I119" s="145"/>
      <c r="J119" s="39">
        <f t="shared" si="4"/>
        <v>0</v>
      </c>
      <c r="K119" s="100"/>
      <c r="Q119" s="27"/>
    </row>
    <row r="120" spans="1:17" ht="17.25" customHeight="1">
      <c r="A120" s="88"/>
      <c r="B120" s="92"/>
      <c r="C120" s="93"/>
      <c r="D120" s="135"/>
      <c r="E120" s="104"/>
      <c r="F120" s="102"/>
      <c r="G120" s="51" t="s">
        <v>18</v>
      </c>
      <c r="H120" s="38">
        <v>274783</v>
      </c>
      <c r="I120" s="145"/>
      <c r="J120" s="39">
        <f t="shared" si="4"/>
        <v>0</v>
      </c>
      <c r="K120" s="100"/>
      <c r="Q120" s="27"/>
    </row>
    <row r="121" spans="1:17" ht="17.25" customHeight="1">
      <c r="A121" s="88"/>
      <c r="B121" s="92"/>
      <c r="C121" s="93"/>
      <c r="D121" s="133"/>
      <c r="E121" s="104"/>
      <c r="F121" s="103"/>
      <c r="G121" s="47" t="s">
        <v>19</v>
      </c>
      <c r="H121" s="36">
        <v>389519</v>
      </c>
      <c r="I121" s="140"/>
      <c r="J121" s="25">
        <f t="shared" si="4"/>
        <v>0</v>
      </c>
      <c r="K121" s="100"/>
      <c r="Q121" s="27"/>
    </row>
    <row r="122" spans="1:17" ht="17.25" customHeight="1">
      <c r="A122" s="87">
        <v>52</v>
      </c>
      <c r="B122" s="91" t="s">
        <v>99</v>
      </c>
      <c r="C122" s="93">
        <v>260</v>
      </c>
      <c r="D122" s="134"/>
      <c r="E122" s="104">
        <v>100</v>
      </c>
      <c r="F122" s="102">
        <f>12*ROUNDDOWN(C122*D122*((185-E122)/100),2)</f>
        <v>0</v>
      </c>
      <c r="G122" s="48" t="s">
        <v>102</v>
      </c>
      <c r="H122" s="35">
        <v>156461</v>
      </c>
      <c r="I122" s="139"/>
      <c r="J122" s="24">
        <f t="shared" si="4"/>
        <v>0</v>
      </c>
      <c r="K122" s="101">
        <f>ROUNDDOWN(F122+J122+J123,2)</f>
        <v>0</v>
      </c>
      <c r="Q122" s="27"/>
    </row>
    <row r="123" spans="1:17" ht="17.25" customHeight="1">
      <c r="A123" s="88"/>
      <c r="B123" s="92"/>
      <c r="C123" s="93"/>
      <c r="D123" s="133"/>
      <c r="E123" s="104"/>
      <c r="F123" s="103"/>
      <c r="G123" s="49" t="s">
        <v>103</v>
      </c>
      <c r="H123" s="36">
        <v>492040</v>
      </c>
      <c r="I123" s="140"/>
      <c r="J123" s="20">
        <f t="shared" si="4"/>
        <v>0</v>
      </c>
      <c r="K123" s="100"/>
      <c r="Q123" s="27"/>
    </row>
    <row r="124" spans="1:17" ht="17.25" customHeight="1">
      <c r="A124" s="87">
        <v>53</v>
      </c>
      <c r="B124" s="91" t="s">
        <v>100</v>
      </c>
      <c r="C124" s="93">
        <v>93</v>
      </c>
      <c r="D124" s="134"/>
      <c r="E124" s="104">
        <v>100</v>
      </c>
      <c r="F124" s="102">
        <f>12*ROUNDDOWN(C124*D124*((185-E124)/100),2)</f>
        <v>0</v>
      </c>
      <c r="G124" s="48" t="s">
        <v>102</v>
      </c>
      <c r="H124" s="35">
        <v>44216</v>
      </c>
      <c r="I124" s="139"/>
      <c r="J124" s="24">
        <f t="shared" si="4"/>
        <v>0</v>
      </c>
      <c r="K124" s="101">
        <f>ROUNDDOWN(F124+J124+J125,2)</f>
        <v>0</v>
      </c>
      <c r="Q124" s="27"/>
    </row>
    <row r="125" spans="1:17" ht="17.25" customHeight="1">
      <c r="A125" s="88"/>
      <c r="B125" s="92"/>
      <c r="C125" s="93"/>
      <c r="D125" s="133"/>
      <c r="E125" s="104"/>
      <c r="F125" s="103"/>
      <c r="G125" s="49" t="s">
        <v>103</v>
      </c>
      <c r="H125" s="36">
        <v>133229</v>
      </c>
      <c r="I125" s="140"/>
      <c r="J125" s="20">
        <f t="shared" si="4"/>
        <v>0</v>
      </c>
      <c r="K125" s="100"/>
      <c r="Q125" s="27"/>
    </row>
    <row r="126" spans="1:17" ht="17.25" customHeight="1">
      <c r="A126" s="88">
        <v>54</v>
      </c>
      <c r="B126" s="92" t="s">
        <v>101</v>
      </c>
      <c r="C126" s="93">
        <v>79</v>
      </c>
      <c r="D126" s="134"/>
      <c r="E126" s="104">
        <v>100</v>
      </c>
      <c r="F126" s="102">
        <f>12*ROUNDDOWN(C126*D126*((185-E126)/100),2)</f>
        <v>0</v>
      </c>
      <c r="G126" s="46" t="s">
        <v>17</v>
      </c>
      <c r="H126" s="35">
        <v>5098</v>
      </c>
      <c r="I126" s="139"/>
      <c r="J126" s="24">
        <f t="shared" si="4"/>
        <v>0</v>
      </c>
      <c r="K126" s="100">
        <f>ROUNDDOWN(F126+J126+J127+J128+J129,2)</f>
        <v>0</v>
      </c>
      <c r="Q126" s="27"/>
    </row>
    <row r="127" spans="1:17" ht="17.25" customHeight="1">
      <c r="A127" s="88"/>
      <c r="B127" s="92"/>
      <c r="C127" s="93"/>
      <c r="D127" s="135"/>
      <c r="E127" s="104"/>
      <c r="F127" s="102"/>
      <c r="G127" s="51" t="s">
        <v>20</v>
      </c>
      <c r="H127" s="38">
        <v>20076</v>
      </c>
      <c r="I127" s="145"/>
      <c r="J127" s="39">
        <f t="shared" si="4"/>
        <v>0</v>
      </c>
      <c r="K127" s="100"/>
      <c r="Q127" s="27"/>
    </row>
    <row r="128" spans="1:17" ht="17.25" customHeight="1">
      <c r="A128" s="88"/>
      <c r="B128" s="92"/>
      <c r="C128" s="93"/>
      <c r="D128" s="135"/>
      <c r="E128" s="104"/>
      <c r="F128" s="102"/>
      <c r="G128" s="51" t="s">
        <v>18</v>
      </c>
      <c r="H128" s="38">
        <v>100362</v>
      </c>
      <c r="I128" s="145"/>
      <c r="J128" s="39">
        <f t="shared" si="4"/>
        <v>0</v>
      </c>
      <c r="K128" s="100"/>
      <c r="Q128" s="27"/>
    </row>
    <row r="129" spans="1:17" ht="17.25" customHeight="1" thickBot="1">
      <c r="A129" s="88"/>
      <c r="B129" s="92"/>
      <c r="C129" s="93"/>
      <c r="D129" s="136"/>
      <c r="E129" s="104"/>
      <c r="F129" s="103"/>
      <c r="G129" s="47" t="s">
        <v>19</v>
      </c>
      <c r="H129" s="36">
        <v>120618</v>
      </c>
      <c r="I129" s="140"/>
      <c r="J129" s="25">
        <f t="shared" si="4"/>
        <v>0</v>
      </c>
      <c r="K129" s="100"/>
      <c r="Q129" s="27"/>
    </row>
    <row r="130" spans="1:17" s="13" customFormat="1" ht="24.75" customHeight="1" thickBot="1">
      <c r="A130" s="84" t="s">
        <v>15</v>
      </c>
      <c r="B130" s="86"/>
      <c r="C130" s="60">
        <f>SUM(C10:C129)</f>
        <v>5299</v>
      </c>
      <c r="D130" s="61"/>
      <c r="E130" s="62"/>
      <c r="F130" s="63">
        <f>SUM(F10:F129)</f>
        <v>0</v>
      </c>
      <c r="G130" s="64"/>
      <c r="H130" s="59">
        <f>SUM(H10:H129)</f>
        <v>8681672</v>
      </c>
      <c r="I130" s="65"/>
      <c r="J130" s="66">
        <f>SUM(J10:J129)</f>
        <v>0</v>
      </c>
      <c r="K130" s="67">
        <f>SUM(K10:K129)</f>
        <v>0</v>
      </c>
      <c r="L130" s="13" t="s">
        <v>30</v>
      </c>
      <c r="M130" s="41"/>
      <c r="N130" s="41"/>
      <c r="O130" s="41"/>
      <c r="P130" s="41"/>
      <c r="Q130" s="28"/>
    </row>
    <row r="131" spans="3:11" ht="19.5" customHeight="1" thickBot="1">
      <c r="C131" s="3"/>
      <c r="D131" s="12"/>
      <c r="E131" s="3"/>
      <c r="F131" s="12"/>
      <c r="G131" s="3"/>
      <c r="H131" s="12"/>
      <c r="I131" s="12"/>
      <c r="J131" s="12"/>
      <c r="K131" s="12"/>
    </row>
    <row r="132" spans="2:17" ht="27" customHeight="1" thickBot="1">
      <c r="B132" s="129" t="s">
        <v>47</v>
      </c>
      <c r="C132" s="129"/>
      <c r="D132" s="129"/>
      <c r="E132" s="129"/>
      <c r="F132" s="129"/>
      <c r="G132" s="129"/>
      <c r="I132" s="1" t="s">
        <v>38</v>
      </c>
      <c r="J132" s="13" t="s">
        <v>10</v>
      </c>
      <c r="K132" s="29">
        <f>ROUNDDOWN(K130,0)</f>
        <v>0</v>
      </c>
      <c r="L132" s="11" t="s">
        <v>39</v>
      </c>
      <c r="Q132" s="30"/>
    </row>
    <row r="133" spans="2:11" ht="27" customHeight="1" thickBot="1">
      <c r="B133" s="129"/>
      <c r="C133" s="129"/>
      <c r="D133" s="129"/>
      <c r="E133" s="129"/>
      <c r="F133" s="129"/>
      <c r="G133" s="129"/>
      <c r="K133" s="31"/>
    </row>
    <row r="134" spans="2:17" ht="27" customHeight="1" thickBot="1">
      <c r="B134" s="129"/>
      <c r="C134" s="129"/>
      <c r="D134" s="129"/>
      <c r="E134" s="129"/>
      <c r="F134" s="129"/>
      <c r="G134" s="129"/>
      <c r="H134" s="17" t="s">
        <v>16</v>
      </c>
      <c r="I134" s="1" t="s">
        <v>11</v>
      </c>
      <c r="J134" s="13" t="s">
        <v>43</v>
      </c>
      <c r="K134" s="32">
        <f>ROUNDUP(K132*100/110,0)</f>
        <v>0</v>
      </c>
      <c r="L134" s="11" t="s">
        <v>40</v>
      </c>
      <c r="Q134" s="69"/>
    </row>
    <row r="135" spans="2:16" ht="27" customHeight="1">
      <c r="B135" s="129"/>
      <c r="C135" s="129"/>
      <c r="D135" s="129"/>
      <c r="E135" s="129"/>
      <c r="F135" s="129"/>
      <c r="G135" s="129"/>
      <c r="H135" s="13"/>
      <c r="J135" s="128" t="s">
        <v>41</v>
      </c>
      <c r="K135" s="128"/>
      <c r="M135" s="11"/>
      <c r="N135" s="11"/>
      <c r="O135" s="11"/>
      <c r="P135" s="11"/>
    </row>
    <row r="136" spans="2:16" ht="27" customHeight="1">
      <c r="B136" s="129"/>
      <c r="C136" s="129"/>
      <c r="D136" s="129"/>
      <c r="E136" s="129"/>
      <c r="F136" s="129"/>
      <c r="G136" s="129"/>
      <c r="H136" s="13"/>
      <c r="J136" s="68"/>
      <c r="K136" s="68"/>
      <c r="M136" s="11"/>
      <c r="N136" s="11"/>
      <c r="O136" s="11"/>
      <c r="P136" s="11"/>
    </row>
    <row r="137" spans="2:8" ht="27" customHeight="1">
      <c r="B137" s="130"/>
      <c r="C137" s="130"/>
      <c r="D137" s="130"/>
      <c r="E137" s="130"/>
      <c r="F137" s="130"/>
      <c r="G137" s="130"/>
      <c r="H137" s="13"/>
    </row>
    <row r="138" spans="5:8" ht="15" customHeight="1">
      <c r="E138" s="14"/>
      <c r="F138" s="15"/>
      <c r="G138" s="15"/>
      <c r="H138" s="15"/>
    </row>
    <row r="139" spans="5:8" ht="15" customHeight="1">
      <c r="E139" s="14"/>
      <c r="F139" s="16"/>
      <c r="G139" s="14"/>
      <c r="H139" s="16"/>
    </row>
    <row r="140" spans="2:8" ht="21">
      <c r="B140" s="16"/>
      <c r="C140" s="14"/>
      <c r="D140" s="16"/>
      <c r="E140" s="14"/>
      <c r="F140" s="16"/>
      <c r="G140" s="16"/>
      <c r="H140" s="16"/>
    </row>
  </sheetData>
  <sheetProtection password="D2F0" sheet="1"/>
  <protectedRanges>
    <protectedRange sqref="H1:L4" name="範囲1"/>
  </protectedRanges>
  <mergeCells count="400">
    <mergeCell ref="K124:K125"/>
    <mergeCell ref="A124:A125"/>
    <mergeCell ref="B124:B125"/>
    <mergeCell ref="C124:C125"/>
    <mergeCell ref="D124:D125"/>
    <mergeCell ref="E124:E125"/>
    <mergeCell ref="F124:F125"/>
    <mergeCell ref="K118:K121"/>
    <mergeCell ref="A122:A123"/>
    <mergeCell ref="B122:B123"/>
    <mergeCell ref="C122:C123"/>
    <mergeCell ref="D122:D123"/>
    <mergeCell ref="E122:E123"/>
    <mergeCell ref="F122:F123"/>
    <mergeCell ref="K122:K123"/>
    <mergeCell ref="A118:A121"/>
    <mergeCell ref="B118:B121"/>
    <mergeCell ref="C118:C121"/>
    <mergeCell ref="D118:D121"/>
    <mergeCell ref="E118:E121"/>
    <mergeCell ref="F118:F121"/>
    <mergeCell ref="K112:K115"/>
    <mergeCell ref="A116:A117"/>
    <mergeCell ref="B116:B117"/>
    <mergeCell ref="C116:C117"/>
    <mergeCell ref="D116:D117"/>
    <mergeCell ref="E116:E117"/>
    <mergeCell ref="F116:F117"/>
    <mergeCell ref="K116:K117"/>
    <mergeCell ref="A112:A115"/>
    <mergeCell ref="B112:B115"/>
    <mergeCell ref="C112:C115"/>
    <mergeCell ref="D112:D115"/>
    <mergeCell ref="E112:E115"/>
    <mergeCell ref="F112:F115"/>
    <mergeCell ref="B132:G137"/>
    <mergeCell ref="K98:K99"/>
    <mergeCell ref="A98:A99"/>
    <mergeCell ref="B98:B99"/>
    <mergeCell ref="C98:C99"/>
    <mergeCell ref="D98:D99"/>
    <mergeCell ref="E98:E99"/>
    <mergeCell ref="F98:F99"/>
    <mergeCell ref="D108:D111"/>
    <mergeCell ref="E108:E111"/>
    <mergeCell ref="A94:A95"/>
    <mergeCell ref="K96:K97"/>
    <mergeCell ref="A96:A97"/>
    <mergeCell ref="B96:B97"/>
    <mergeCell ref="C96:C97"/>
    <mergeCell ref="D96:D97"/>
    <mergeCell ref="E96:E97"/>
    <mergeCell ref="F96:F97"/>
    <mergeCell ref="K94:K95"/>
    <mergeCell ref="K90:K91"/>
    <mergeCell ref="K92:K93"/>
    <mergeCell ref="C94:C95"/>
    <mergeCell ref="D94:D95"/>
    <mergeCell ref="F94:F95"/>
    <mergeCell ref="A92:A93"/>
    <mergeCell ref="B92:B93"/>
    <mergeCell ref="C92:C93"/>
    <mergeCell ref="D92:D93"/>
    <mergeCell ref="E92:E93"/>
    <mergeCell ref="K84:K85"/>
    <mergeCell ref="K86:K87"/>
    <mergeCell ref="C88:C89"/>
    <mergeCell ref="D88:D89"/>
    <mergeCell ref="E88:E89"/>
    <mergeCell ref="F88:F89"/>
    <mergeCell ref="K88:K89"/>
    <mergeCell ref="K24:K25"/>
    <mergeCell ref="A22:A23"/>
    <mergeCell ref="B22:B23"/>
    <mergeCell ref="K82:K83"/>
    <mergeCell ref="A84:A85"/>
    <mergeCell ref="B84:B85"/>
    <mergeCell ref="C84:C85"/>
    <mergeCell ref="D84:D85"/>
    <mergeCell ref="E84:E85"/>
    <mergeCell ref="F84:F85"/>
    <mergeCell ref="A18:A19"/>
    <mergeCell ref="A24:A25"/>
    <mergeCell ref="B24:B25"/>
    <mergeCell ref="C24:C25"/>
    <mergeCell ref="D24:D25"/>
    <mergeCell ref="E24:E25"/>
    <mergeCell ref="A20:A21"/>
    <mergeCell ref="B20:B21"/>
    <mergeCell ref="C20:C21"/>
    <mergeCell ref="D20:D21"/>
    <mergeCell ref="E20:E21"/>
    <mergeCell ref="K22:K23"/>
    <mergeCell ref="K20:K21"/>
    <mergeCell ref="B18:B19"/>
    <mergeCell ref="C18:C19"/>
    <mergeCell ref="D18:D19"/>
    <mergeCell ref="E18:E19"/>
    <mergeCell ref="F18:F19"/>
    <mergeCell ref="K14:K15"/>
    <mergeCell ref="K16:K17"/>
    <mergeCell ref="K18:K19"/>
    <mergeCell ref="A16:A17"/>
    <mergeCell ref="B16:B17"/>
    <mergeCell ref="C16:C17"/>
    <mergeCell ref="D16:D17"/>
    <mergeCell ref="E16:E17"/>
    <mergeCell ref="F16:F17"/>
    <mergeCell ref="A14:A15"/>
    <mergeCell ref="B14:B15"/>
    <mergeCell ref="J135:K135"/>
    <mergeCell ref="A130:B130"/>
    <mergeCell ref="E80:E81"/>
    <mergeCell ref="F80:F81"/>
    <mergeCell ref="D66:D67"/>
    <mergeCell ref="K80:K81"/>
    <mergeCell ref="C82:C83"/>
    <mergeCell ref="D82:D83"/>
    <mergeCell ref="A80:A81"/>
    <mergeCell ref="B80:B81"/>
    <mergeCell ref="E100:E103"/>
    <mergeCell ref="D34:D35"/>
    <mergeCell ref="D80:D81"/>
    <mergeCell ref="D36:D37"/>
    <mergeCell ref="D64:D65"/>
    <mergeCell ref="E44:E45"/>
    <mergeCell ref="D100:D103"/>
    <mergeCell ref="C90:C91"/>
    <mergeCell ref="E42:E43"/>
    <mergeCell ref="D86:D87"/>
    <mergeCell ref="E86:E87"/>
    <mergeCell ref="E104:E107"/>
    <mergeCell ref="E68:E69"/>
    <mergeCell ref="E66:E67"/>
    <mergeCell ref="E56:E57"/>
    <mergeCell ref="E94:E95"/>
    <mergeCell ref="D90:D91"/>
    <mergeCell ref="E90:E91"/>
    <mergeCell ref="A28:A29"/>
    <mergeCell ref="B28:B29"/>
    <mergeCell ref="A40:A41"/>
    <mergeCell ref="D44:D45"/>
    <mergeCell ref="D42:D43"/>
    <mergeCell ref="A30:A31"/>
    <mergeCell ref="B30:B31"/>
    <mergeCell ref="C30:C31"/>
    <mergeCell ref="A38:A39"/>
    <mergeCell ref="D38:D39"/>
    <mergeCell ref="I6:I7"/>
    <mergeCell ref="J6:J7"/>
    <mergeCell ref="K74:K75"/>
    <mergeCell ref="K12:K13"/>
    <mergeCell ref="K62:K63"/>
    <mergeCell ref="K34:K35"/>
    <mergeCell ref="K10:K11"/>
    <mergeCell ref="K56:K57"/>
    <mergeCell ref="K66:K67"/>
    <mergeCell ref="K60:K61"/>
    <mergeCell ref="K100:K103"/>
    <mergeCell ref="K36:K37"/>
    <mergeCell ref="K42:K43"/>
    <mergeCell ref="F42:F43"/>
    <mergeCell ref="F126:F129"/>
    <mergeCell ref="E40:E41"/>
    <mergeCell ref="K38:K39"/>
    <mergeCell ref="F108:F111"/>
    <mergeCell ref="F48:F49"/>
    <mergeCell ref="E50:E51"/>
    <mergeCell ref="C40:C41"/>
    <mergeCell ref="F38:F39"/>
    <mergeCell ref="D40:D41"/>
    <mergeCell ref="C74:C75"/>
    <mergeCell ref="D56:D57"/>
    <mergeCell ref="D104:D107"/>
    <mergeCell ref="E82:E83"/>
    <mergeCell ref="E38:E39"/>
    <mergeCell ref="F104:F107"/>
    <mergeCell ref="E46:E47"/>
    <mergeCell ref="F12:F13"/>
    <mergeCell ref="E28:E29"/>
    <mergeCell ref="C10:C11"/>
    <mergeCell ref="E10:E11"/>
    <mergeCell ref="E26:E27"/>
    <mergeCell ref="C14:C15"/>
    <mergeCell ref="D14:D15"/>
    <mergeCell ref="D12:D13"/>
    <mergeCell ref="F22:F23"/>
    <mergeCell ref="F24:F25"/>
    <mergeCell ref="C5:F5"/>
    <mergeCell ref="C6:C7"/>
    <mergeCell ref="D6:D7"/>
    <mergeCell ref="C28:C29"/>
    <mergeCell ref="E6:E7"/>
    <mergeCell ref="E14:E15"/>
    <mergeCell ref="F14:F15"/>
    <mergeCell ref="C22:C23"/>
    <mergeCell ref="D22:D23"/>
    <mergeCell ref="C26:C27"/>
    <mergeCell ref="C70:C71"/>
    <mergeCell ref="B86:B87"/>
    <mergeCell ref="C12:C13"/>
    <mergeCell ref="F10:F11"/>
    <mergeCell ref="C34:C35"/>
    <mergeCell ref="F34:F35"/>
    <mergeCell ref="F36:F37"/>
    <mergeCell ref="F26:F27"/>
    <mergeCell ref="F28:F29"/>
    <mergeCell ref="F86:F87"/>
    <mergeCell ref="F70:F71"/>
    <mergeCell ref="B126:B129"/>
    <mergeCell ref="D26:D27"/>
    <mergeCell ref="D46:D47"/>
    <mergeCell ref="D30:D31"/>
    <mergeCell ref="C32:C33"/>
    <mergeCell ref="C36:C37"/>
    <mergeCell ref="C80:C81"/>
    <mergeCell ref="C50:C51"/>
    <mergeCell ref="C78:C79"/>
    <mergeCell ref="E126:E129"/>
    <mergeCell ref="F82:F83"/>
    <mergeCell ref="E76:E77"/>
    <mergeCell ref="F76:F77"/>
    <mergeCell ref="F100:F103"/>
    <mergeCell ref="F72:F73"/>
    <mergeCell ref="E72:E73"/>
    <mergeCell ref="F74:F75"/>
    <mergeCell ref="F90:F91"/>
    <mergeCell ref="F92:F93"/>
    <mergeCell ref="E52:E53"/>
    <mergeCell ref="E48:E49"/>
    <mergeCell ref="F62:F63"/>
    <mergeCell ref="F64:F65"/>
    <mergeCell ref="F68:F69"/>
    <mergeCell ref="D54:D55"/>
    <mergeCell ref="B5:B9"/>
    <mergeCell ref="B12:B13"/>
    <mergeCell ref="E58:E59"/>
    <mergeCell ref="E62:E63"/>
    <mergeCell ref="F58:F59"/>
    <mergeCell ref="E12:E13"/>
    <mergeCell ref="D32:D33"/>
    <mergeCell ref="F54:F55"/>
    <mergeCell ref="C46:C47"/>
    <mergeCell ref="D48:D49"/>
    <mergeCell ref="D74:D75"/>
    <mergeCell ref="B104:B107"/>
    <mergeCell ref="B34:B35"/>
    <mergeCell ref="E64:E65"/>
    <mergeCell ref="B46:B47"/>
    <mergeCell ref="E78:E79"/>
    <mergeCell ref="E70:E71"/>
    <mergeCell ref="E74:E75"/>
    <mergeCell ref="E60:E61"/>
    <mergeCell ref="E54:E55"/>
    <mergeCell ref="B68:B69"/>
    <mergeCell ref="F78:F79"/>
    <mergeCell ref="F60:F61"/>
    <mergeCell ref="F66:F67"/>
    <mergeCell ref="D70:D71"/>
    <mergeCell ref="C42:C43"/>
    <mergeCell ref="D52:D53"/>
    <mergeCell ref="D50:D51"/>
    <mergeCell ref="D78:D79"/>
    <mergeCell ref="D76:D77"/>
    <mergeCell ref="D68:D69"/>
    <mergeCell ref="D58:D59"/>
    <mergeCell ref="C68:C69"/>
    <mergeCell ref="C60:C61"/>
    <mergeCell ref="D60:D61"/>
    <mergeCell ref="C48:C49"/>
    <mergeCell ref="C66:C67"/>
    <mergeCell ref="A36:A37"/>
    <mergeCell ref="A100:A103"/>
    <mergeCell ref="B44:B45"/>
    <mergeCell ref="A82:A83"/>
    <mergeCell ref="B82:B83"/>
    <mergeCell ref="A72:A73"/>
    <mergeCell ref="B36:B37"/>
    <mergeCell ref="B76:B77"/>
    <mergeCell ref="B40:B41"/>
    <mergeCell ref="B94:B95"/>
    <mergeCell ref="A126:A129"/>
    <mergeCell ref="C72:C73"/>
    <mergeCell ref="C126:C129"/>
    <mergeCell ref="A104:A107"/>
    <mergeCell ref="B108:B111"/>
    <mergeCell ref="C108:C111"/>
    <mergeCell ref="C86:C87"/>
    <mergeCell ref="A90:A91"/>
    <mergeCell ref="B90:B91"/>
    <mergeCell ref="B100:B103"/>
    <mergeCell ref="D126:D129"/>
    <mergeCell ref="A86:A87"/>
    <mergeCell ref="K78:K79"/>
    <mergeCell ref="K68:K69"/>
    <mergeCell ref="K70:K71"/>
    <mergeCell ref="K72:K73"/>
    <mergeCell ref="K76:K77"/>
    <mergeCell ref="K104:K107"/>
    <mergeCell ref="K108:K111"/>
    <mergeCell ref="C100:C103"/>
    <mergeCell ref="C76:C77"/>
    <mergeCell ref="A78:A79"/>
    <mergeCell ref="D72:D73"/>
    <mergeCell ref="K58:K59"/>
    <mergeCell ref="B58:B59"/>
    <mergeCell ref="B72:B73"/>
    <mergeCell ref="A68:A69"/>
    <mergeCell ref="A74:A75"/>
    <mergeCell ref="A76:A77"/>
    <mergeCell ref="C62:C63"/>
    <mergeCell ref="K64:K65"/>
    <mergeCell ref="K44:K45"/>
    <mergeCell ref="F50:F51"/>
    <mergeCell ref="F56:F57"/>
    <mergeCell ref="K52:K53"/>
    <mergeCell ref="K54:K55"/>
    <mergeCell ref="F44:F45"/>
    <mergeCell ref="F52:F53"/>
    <mergeCell ref="F46:F47"/>
    <mergeCell ref="K26:K27"/>
    <mergeCell ref="K30:K31"/>
    <mergeCell ref="K28:K29"/>
    <mergeCell ref="K32:K33"/>
    <mergeCell ref="B70:B71"/>
    <mergeCell ref="D62:D63"/>
    <mergeCell ref="B66:B67"/>
    <mergeCell ref="B60:B61"/>
    <mergeCell ref="B54:B55"/>
    <mergeCell ref="K46:K47"/>
    <mergeCell ref="B26:B27"/>
    <mergeCell ref="F40:F41"/>
    <mergeCell ref="F32:F33"/>
    <mergeCell ref="E34:E35"/>
    <mergeCell ref="D28:D29"/>
    <mergeCell ref="F20:F21"/>
    <mergeCell ref="E30:E31"/>
    <mergeCell ref="E36:E37"/>
    <mergeCell ref="E32:E33"/>
    <mergeCell ref="E22:E23"/>
    <mergeCell ref="K126:K129"/>
    <mergeCell ref="B74:B75"/>
    <mergeCell ref="A66:A67"/>
    <mergeCell ref="K40:K41"/>
    <mergeCell ref="K50:K51"/>
    <mergeCell ref="C104:C107"/>
    <mergeCell ref="A42:A43"/>
    <mergeCell ref="B42:B43"/>
    <mergeCell ref="A48:A49"/>
    <mergeCell ref="K48:K49"/>
    <mergeCell ref="B52:B53"/>
    <mergeCell ref="C54:C55"/>
    <mergeCell ref="C64:C65"/>
    <mergeCell ref="F30:F31"/>
    <mergeCell ref="B50:B51"/>
    <mergeCell ref="C58:C59"/>
    <mergeCell ref="C56:C57"/>
    <mergeCell ref="B48:B49"/>
    <mergeCell ref="C44:C45"/>
    <mergeCell ref="C52:C53"/>
    <mergeCell ref="B78:B79"/>
    <mergeCell ref="A46:A47"/>
    <mergeCell ref="A52:A53"/>
    <mergeCell ref="B56:B57"/>
    <mergeCell ref="A64:A65"/>
    <mergeCell ref="A70:A71"/>
    <mergeCell ref="A62:A63"/>
    <mergeCell ref="A56:A57"/>
    <mergeCell ref="A58:A59"/>
    <mergeCell ref="A50:A51"/>
    <mergeCell ref="G8:H8"/>
    <mergeCell ref="G9:H9"/>
    <mergeCell ref="A26:A27"/>
    <mergeCell ref="A108:A111"/>
    <mergeCell ref="B64:B65"/>
    <mergeCell ref="A54:A55"/>
    <mergeCell ref="B62:B63"/>
    <mergeCell ref="A60:A61"/>
    <mergeCell ref="A88:A89"/>
    <mergeCell ref="B88:B89"/>
    <mergeCell ref="A34:A35"/>
    <mergeCell ref="A44:A45"/>
    <mergeCell ref="A10:A11"/>
    <mergeCell ref="B10:B11"/>
    <mergeCell ref="D10:D11"/>
    <mergeCell ref="A32:A33"/>
    <mergeCell ref="A12:A13"/>
    <mergeCell ref="B38:B39"/>
    <mergeCell ref="C38:C39"/>
    <mergeCell ref="B32:B33"/>
    <mergeCell ref="K5:K7"/>
    <mergeCell ref="H1:L4"/>
    <mergeCell ref="A2:F2"/>
    <mergeCell ref="A3:F3"/>
    <mergeCell ref="A4:F4"/>
    <mergeCell ref="A1:F1"/>
    <mergeCell ref="G6:H7"/>
    <mergeCell ref="A5:A9"/>
    <mergeCell ref="F6:F7"/>
    <mergeCell ref="G5:J5"/>
  </mergeCells>
  <printOptions horizontalCentered="1"/>
  <pageMargins left="0.7874015748031497" right="0.7874015748031497" top="0.7874015748031497" bottom="0.1968503937007874" header="0.1968503937007874" footer="0.1968503937007874"/>
  <pageSetup fitToHeight="1" fitToWidth="1" horizontalDpi="600" verticalDpi="600" orientation="portrait" paperSize="8" scale="4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C10012</dc:creator>
  <cp:keywords/>
  <dc:description/>
  <cp:lastModifiedBy>CN00511</cp:lastModifiedBy>
  <cp:lastPrinted>2020-09-17T23:47:14Z</cp:lastPrinted>
  <dcterms:created xsi:type="dcterms:W3CDTF">2015-07-10T10:28:27Z</dcterms:created>
  <dcterms:modified xsi:type="dcterms:W3CDTF">2020-09-28T04:55:23Z</dcterms:modified>
  <cp:category/>
  <cp:version/>
  <cp:contentType/>
  <cp:contentStatus/>
</cp:coreProperties>
</file>