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N00591\Desktop\"/>
    </mc:Choice>
  </mc:AlternateContent>
  <workbookProtection workbookPassword="8649" lockStructure="1"/>
  <bookViews>
    <workbookView xWindow="0" yWindow="0" windowWidth="20490" windowHeight="75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<sst xmlns="http://schemas.openxmlformats.org/spreadsheetml/2006/main" count="240" uniqueCount="130">
  <si>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</si>
  <si>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</si>
  <si>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</si>
  <si>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</si>
  <si>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</si>
  <si>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</si>
  <si>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</si>
  <si>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</si>
  <si>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</si>
  <si>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</si>
  <si>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</si>
  <si>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</si>
  <si>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</si>
  <si>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</si>
  <si>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</si>
  <si>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</si>
  <si>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</si>
  <si>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</si>
  <si>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</si>
  <si>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</si>
  <si>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</si>
  <si>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</si>
  <si>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</si>
  <si>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</si>
  <si>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</si>
  <si>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</si>
  <si>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</si>
  <si>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</si>
  <si>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</si>
  <si>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</si>
  <si>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</si>
  <si>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</si>
  <si>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</si>
  <si>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</si>
  <si>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</si>
  <si>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</si>
  <si>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</si>
  <si>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</si>
  <si>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</si>
  <si>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</si>
  <si>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</si>
  <si>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</si>
  <si>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</si>
  <si>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</si>
  <si>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</si>
  <si>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</si>
  <si>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</si>
  <si>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</si>
  <si>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</si>
  <si>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</si>
  <si>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</si>
  <si>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</si>
  <si>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</si>
  <si>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</si>
  <si>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</si>
  <si>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</si>
  <si>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</si>
  <si>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</si>
  <si>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</si>
  <si>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</si>
  <si>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</si>
  <si>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</si>
  <si>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</si>
  <si>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</si>
  <si>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</si>
  <si>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</si>
  <si>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</si>
  <si>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</si>
  <si>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</si>
  <si>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</si>
  <si>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</si>
  <si>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</si>
  <si>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</si>
  <si>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</si>
  <si>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</si>
  <si>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</si>
  <si>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</si>
  <si>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</si>
  <si>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</si>
  <si>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</si>
  <si>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</si>
  <si>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</si>
  <si>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</si>
  <si>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</si>
  <si>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</si>
  <si>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</si>
  <si>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</si>
  <si>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</si>
  <si>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</si>
  <si>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</si>
  <si>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</si>
  <si>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</si>
  <si>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</si>
  <si>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</si>
  <si>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</si>
  <si>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</si>
  <si>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福岡県　柳川市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</si>
  <si>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</si>
  <si>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</si>
  <si>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</si>
  <si>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</si>
  <si>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</si>
  <si>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</si>
  <si>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</si>
  <si>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</si>
  <si>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</si>
  <si>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</si>
  <si>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</si>
  <si>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①収益的収支率は、平成２５年度に一度下がった</t>
    <rPh sb="1" eb="4">
      <t>シュウエキテキ</t>
    </rPh>
    <rPh sb="4" eb="6">
      <t>シュウシ</t>
    </rPh>
    <rPh sb="6" eb="7">
      <t>リツ</t>
    </rPh>
    <rPh sb="9" eb="11">
      <t>ヘイセイ</t>
    </rPh>
    <rPh sb="13" eb="15">
      <t>ネンド</t>
    </rPh>
    <rPh sb="16" eb="18">
      <t>イチド</t>
    </rPh>
    <rPh sb="18" eb="19">
      <t>サ</t>
    </rPh>
    <phoneticPr fontId="4"/>
  </si>
  <si>
    <t>が、その後上昇傾向になっている。経営改善に向</t>
    <rPh sb="4" eb="5">
      <t>ゴ</t>
    </rPh>
    <rPh sb="5" eb="7">
      <t>ジョウショウ</t>
    </rPh>
    <rPh sb="7" eb="9">
      <t>ケイコウ</t>
    </rPh>
    <rPh sb="16" eb="18">
      <t>ケイエイ</t>
    </rPh>
    <rPh sb="18" eb="20">
      <t>カイゼン</t>
    </rPh>
    <rPh sb="21" eb="22">
      <t>ム</t>
    </rPh>
    <phoneticPr fontId="4"/>
  </si>
  <si>
    <t>けた取り組みが成果を上げていると思われる。</t>
    <rPh sb="10" eb="11">
      <t>ア</t>
    </rPh>
    <rPh sb="16" eb="17">
      <t>オモ</t>
    </rPh>
    <phoneticPr fontId="4"/>
  </si>
  <si>
    <t>④企業債残高対事業規模比率は、建設途中である</t>
    <rPh sb="1" eb="3">
      <t>キギョウ</t>
    </rPh>
    <rPh sb="3" eb="4">
      <t>サイ</t>
    </rPh>
    <rPh sb="4" eb="6">
      <t>ザンダカ</t>
    </rPh>
    <rPh sb="6" eb="7">
      <t>タイ</t>
    </rPh>
    <rPh sb="7" eb="9">
      <t>ジギョウ</t>
    </rPh>
    <rPh sb="9" eb="11">
      <t>キボ</t>
    </rPh>
    <rPh sb="11" eb="13">
      <t>ヒリツ</t>
    </rPh>
    <rPh sb="15" eb="17">
      <t>ケンセツ</t>
    </rPh>
    <rPh sb="17" eb="19">
      <t>トチュウ</t>
    </rPh>
    <phoneticPr fontId="4"/>
  </si>
  <si>
    <t>ある。今後も事業規模の検討や企業債借入額の抑</t>
    <rPh sb="3" eb="5">
      <t>コンゴ</t>
    </rPh>
    <rPh sb="6" eb="8">
      <t>ジギョウ</t>
    </rPh>
    <rPh sb="8" eb="10">
      <t>キボ</t>
    </rPh>
    <rPh sb="11" eb="13">
      <t>ケントウ</t>
    </rPh>
    <rPh sb="17" eb="18">
      <t>カ</t>
    </rPh>
    <rPh sb="18" eb="19">
      <t>イ</t>
    </rPh>
    <rPh sb="19" eb="20">
      <t>ガク</t>
    </rPh>
    <rPh sb="21" eb="22">
      <t>オオキ</t>
    </rPh>
    <phoneticPr fontId="4"/>
  </si>
  <si>
    <t>⑦施設利用率は、類似団体より高く上昇傾向にあ</t>
    <rPh sb="1" eb="3">
      <t>シセツ</t>
    </rPh>
    <rPh sb="3" eb="6">
      <t>リヨウリツ</t>
    </rPh>
    <rPh sb="8" eb="10">
      <t>ルイジ</t>
    </rPh>
    <rPh sb="10" eb="12">
      <t>ダンタイ</t>
    </rPh>
    <rPh sb="14" eb="15">
      <t>タカ</t>
    </rPh>
    <rPh sb="16" eb="18">
      <t>ジョウショウ</t>
    </rPh>
    <rPh sb="18" eb="20">
      <t>ケイコウ</t>
    </rPh>
    <phoneticPr fontId="4"/>
  </si>
  <si>
    <t>組みに努めていく必要がある。</t>
    <rPh sb="8" eb="10">
      <t>ヒツヨウ</t>
    </rPh>
    <phoneticPr fontId="4"/>
  </si>
  <si>
    <t>収益的収支は右肩上がりとなっているが、今後も健全な経営を進めていくために、事業規模の検討や適切な施設の維持補修、維持管理費の削減、未接続者の取組に努めていく必要がある。</t>
    <rPh sb="0" eb="3">
      <t>シュウエキテキ</t>
    </rPh>
    <rPh sb="3" eb="5">
      <t>シュウシ</t>
    </rPh>
    <rPh sb="6" eb="7">
      <t>ミギ</t>
    </rPh>
    <rPh sb="7" eb="8">
      <t>カタ</t>
    </rPh>
    <rPh sb="8" eb="9">
      <t>ア</t>
    </rPh>
    <rPh sb="19" eb="21">
      <t>コンゴ</t>
    </rPh>
    <rPh sb="22" eb="24">
      <t>ケンゼン</t>
    </rPh>
    <rPh sb="25" eb="27">
      <t>ケイエイ</t>
    </rPh>
    <rPh sb="28" eb="29">
      <t>スス</t>
    </rPh>
    <rPh sb="37" eb="39">
      <t>ジギョウ</t>
    </rPh>
    <rPh sb="39" eb="41">
      <t>キボ</t>
    </rPh>
    <rPh sb="42" eb="44">
      <t>ケントウ</t>
    </rPh>
    <rPh sb="45" eb="47">
      <t>テキセツ</t>
    </rPh>
    <rPh sb="48" eb="50">
      <t>シセツ</t>
    </rPh>
    <rPh sb="51" eb="53">
      <t>イジ</t>
    </rPh>
    <rPh sb="53" eb="55">
      <t>ホシュウ</t>
    </rPh>
    <rPh sb="56" eb="58">
      <t>イジ</t>
    </rPh>
    <rPh sb="58" eb="60">
      <t>カンリ</t>
    </rPh>
    <rPh sb="60" eb="61">
      <t>ヒ</t>
    </rPh>
    <rPh sb="62" eb="64">
      <t>サクゲン</t>
    </rPh>
    <rPh sb="65" eb="68">
      <t>ミセツゾク</t>
    </rPh>
    <rPh sb="68" eb="69">
      <t>シャ</t>
    </rPh>
    <rPh sb="70" eb="71">
      <t>ト</t>
    </rPh>
    <rPh sb="71" eb="72">
      <t>ク</t>
    </rPh>
    <rPh sb="73" eb="74">
      <t>ツト</t>
    </rPh>
    <rPh sb="78" eb="80">
      <t>ヒツヨウ</t>
    </rPh>
    <phoneticPr fontId="4"/>
  </si>
  <si>
    <t>⑤経費回収率は、類似団体より高い傾向にある。</t>
    <rPh sb="1" eb="3">
      <t>ケイヒ</t>
    </rPh>
    <rPh sb="3" eb="5">
      <t>カイシュウ</t>
    </rPh>
    <rPh sb="5" eb="6">
      <t>リツ</t>
    </rPh>
    <rPh sb="8" eb="10">
      <t>ルイジ</t>
    </rPh>
    <rPh sb="10" eb="12">
      <t>ダンタイ</t>
    </rPh>
    <rPh sb="14" eb="15">
      <t>タカ</t>
    </rPh>
    <rPh sb="16" eb="18">
      <t>ケイコウ</t>
    </rPh>
    <phoneticPr fontId="4"/>
  </si>
  <si>
    <t>今後も適正な使用料収入の確保及び汚水処理費の</t>
    <phoneticPr fontId="4"/>
  </si>
  <si>
    <t>削減に努めていく必要がある。</t>
    <rPh sb="8" eb="10">
      <t>ヒツヨウ</t>
    </rPh>
    <phoneticPr fontId="4"/>
  </si>
  <si>
    <t>⑧水洗化率は、類似団体よりも高く増加傾向にあ</t>
    <rPh sb="1" eb="4">
      <t>スイセンカ</t>
    </rPh>
    <rPh sb="4" eb="5">
      <t>リツ</t>
    </rPh>
    <rPh sb="7" eb="9">
      <t>ルイジ</t>
    </rPh>
    <rPh sb="9" eb="11">
      <t>ダンタイ</t>
    </rPh>
    <rPh sb="14" eb="15">
      <t>タカ</t>
    </rPh>
    <rPh sb="16" eb="18">
      <t>ゾウカ</t>
    </rPh>
    <rPh sb="18" eb="20">
      <t>ケイコウ</t>
    </rPh>
    <phoneticPr fontId="4"/>
  </si>
  <si>
    <t>に努めていく必要がある。</t>
    <rPh sb="6" eb="8">
      <t>ヒツヨウ</t>
    </rPh>
    <phoneticPr fontId="4"/>
  </si>
  <si>
    <t>る。今後も接続率向上のため未接続者の取り組み</t>
    <rPh sb="7" eb="8">
      <t>リツ</t>
    </rPh>
    <rPh sb="8" eb="10">
      <t>コウジョウ</t>
    </rPh>
    <phoneticPr fontId="4"/>
  </si>
  <si>
    <t>⑥汚水処理原価は、類似団体より低い傾向にある。</t>
    <rPh sb="1" eb="3">
      <t>オスイ</t>
    </rPh>
    <rPh sb="3" eb="5">
      <t>ショリ</t>
    </rPh>
    <rPh sb="5" eb="7">
      <t>ゲンカ</t>
    </rPh>
    <rPh sb="9" eb="11">
      <t>ルイジ</t>
    </rPh>
    <rPh sb="11" eb="13">
      <t>ダンタイ</t>
    </rPh>
    <rPh sb="15" eb="16">
      <t>ヒク</t>
    </rPh>
    <rPh sb="17" eb="19">
      <t>ケイコウ</t>
    </rPh>
    <phoneticPr fontId="4"/>
  </si>
  <si>
    <t>今後も維持管理費の削減、接続率の向上による有</t>
    <rPh sb="3" eb="5">
      <t>イジ</t>
    </rPh>
    <rPh sb="5" eb="8">
      <t>カンリヒ</t>
    </rPh>
    <rPh sb="9" eb="11">
      <t>サクゲン</t>
    </rPh>
    <rPh sb="12" eb="14">
      <t>セツゾク</t>
    </rPh>
    <rPh sb="14" eb="15">
      <t>リツ</t>
    </rPh>
    <rPh sb="16" eb="18">
      <t>コウジョウ</t>
    </rPh>
    <rPh sb="21" eb="22">
      <t>ユウ</t>
    </rPh>
    <phoneticPr fontId="4"/>
  </si>
  <si>
    <t>収水量の増加に努めていく必要がある。</t>
    <rPh sb="4" eb="6">
      <t>ゾウカ</t>
    </rPh>
    <rPh sb="7" eb="8">
      <t>ツト</t>
    </rPh>
    <rPh sb="12" eb="14">
      <t>ヒツヨウ</t>
    </rPh>
    <phoneticPr fontId="4"/>
  </si>
  <si>
    <t>③管渠改善は、まだ法定耐用年数を超えた管渠はないため、管渠の更新や修繕は行っていないが、今後は、適切な施設の維持管理計画を策定し、計画的・効率的な設備の改築・更新を実施していく必要がある。</t>
    <rPh sb="1" eb="2">
      <t>カン</t>
    </rPh>
    <rPh sb="2" eb="3">
      <t>キョ</t>
    </rPh>
    <rPh sb="3" eb="5">
      <t>カイゼン</t>
    </rPh>
    <rPh sb="9" eb="11">
      <t>ホウテイ</t>
    </rPh>
    <rPh sb="11" eb="13">
      <t>タイヨウ</t>
    </rPh>
    <rPh sb="13" eb="15">
      <t>ネンスウ</t>
    </rPh>
    <rPh sb="16" eb="17">
      <t>コ</t>
    </rPh>
    <rPh sb="19" eb="20">
      <t>カン</t>
    </rPh>
    <rPh sb="20" eb="21">
      <t>キョ</t>
    </rPh>
    <rPh sb="27" eb="28">
      <t>カン</t>
    </rPh>
    <rPh sb="28" eb="29">
      <t>キョ</t>
    </rPh>
    <rPh sb="30" eb="32">
      <t>コウシン</t>
    </rPh>
    <rPh sb="33" eb="35">
      <t>シュウゼン</t>
    </rPh>
    <rPh sb="36" eb="37">
      <t>オコナ</t>
    </rPh>
    <rPh sb="44" eb="46">
      <t>コンゴ</t>
    </rPh>
    <rPh sb="65" eb="68">
      <t>ケイカクテキ</t>
    </rPh>
    <rPh sb="69" eb="72">
      <t>コウリツテキ</t>
    </rPh>
    <rPh sb="73" eb="75">
      <t>セツビ</t>
    </rPh>
    <rPh sb="76" eb="78">
      <t>カイチク</t>
    </rPh>
    <rPh sb="79" eb="81">
      <t>コウシン</t>
    </rPh>
    <rPh sb="82" eb="84">
      <t>ジッシ</t>
    </rPh>
    <rPh sb="88" eb="90">
      <t>ヒツヨウ</t>
    </rPh>
    <phoneticPr fontId="4"/>
  </si>
  <si>
    <t>る。今後も利用率の向上のために未接続者の取り</t>
    <rPh sb="2" eb="4">
      <t>コンゴ</t>
    </rPh>
    <rPh sb="5" eb="8">
      <t>リヨウリツ</t>
    </rPh>
    <rPh sb="9" eb="11">
      <t>コウジョウ</t>
    </rPh>
    <rPh sb="15" eb="18">
      <t>ミセツゾク</t>
    </rPh>
    <phoneticPr fontId="4"/>
  </si>
  <si>
    <t>ため類似団体より高い傾向にあるが、減少傾向に</t>
    <rPh sb="10" eb="12">
      <t>ケイコウ</t>
    </rPh>
    <rPh sb="17" eb="19">
      <t>ゲンショウ</t>
    </rPh>
    <rPh sb="19" eb="21">
      <t>ケイコウ</t>
    </rPh>
    <phoneticPr fontId="4"/>
  </si>
  <si>
    <t>制等により、企業債残高の縮減を図っていく必要</t>
    <rPh sb="20" eb="22">
      <t>ヒツヨウ</t>
    </rPh>
    <phoneticPr fontId="4"/>
  </si>
  <si>
    <t>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</si>
</sst>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C-4B9A-ABD7-8FE4C6879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409648"/>
        <c:axId val="272169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0.19</c:v>
                </c:pt>
                <c:pt idx="3">
                  <c:v>0.16</c:v>
                </c:pt>
                <c:pt idx="4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C-4B9A-ABD7-8FE4C6879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409648"/>
        <c:axId val="272169192"/>
      </c:lineChart>
      <c:dateAx>
        <c:axId val="27240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2169192"/>
        <c:crosses val="autoZero"/>
        <c:auto val="1"/>
        <c:lblOffset val="100"/>
        <c:baseTimeUnit val="years"/>
      </c:dateAx>
      <c:valAx>
        <c:axId val="272169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240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44.91</c:v>
                </c:pt>
                <c:pt idx="1">
                  <c:v>49.33</c:v>
                </c:pt>
                <c:pt idx="2">
                  <c:v>47.83</c:v>
                </c:pt>
                <c:pt idx="3">
                  <c:v>49.48</c:v>
                </c:pt>
                <c:pt idx="4">
                  <c:v>51.91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A-430F-976B-74D46E8B4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374944"/>
        <c:axId val="273375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39.92</c:v>
                </c:pt>
                <c:pt idx="3">
                  <c:v>41.63</c:v>
                </c:pt>
                <c:pt idx="4">
                  <c:v>44.89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A-430F-976B-74D46E8B4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74944"/>
        <c:axId val="273375336"/>
      </c:lineChart>
      <c:dateAx>
        <c:axId val="27337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375336"/>
        <c:crosses val="autoZero"/>
        <c:auto val="1"/>
        <c:lblOffset val="100"/>
        <c:baseTimeUnit val="years"/>
      </c:dateAx>
      <c:valAx>
        <c:axId val="273375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337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70.44</c:v>
                </c:pt>
                <c:pt idx="1">
                  <c:v>71.37</c:v>
                </c:pt>
                <c:pt idx="2">
                  <c:v>72.180000000000007</c:v>
                </c:pt>
                <c:pt idx="3">
                  <c:v>72.81</c:v>
                </c:pt>
                <c:pt idx="4">
                  <c:v>73.180000000000007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8-4DD3-A997-7B8AC5FA4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376512"/>
        <c:axId val="273376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65.86</c:v>
                </c:pt>
                <c:pt idx="3">
                  <c:v>66.33</c:v>
                </c:pt>
                <c:pt idx="4">
                  <c:v>64.89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C8-4DD3-A997-7B8AC5FA4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76512"/>
        <c:axId val="273376904"/>
      </c:lineChart>
      <c:dateAx>
        <c:axId val="27337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376904"/>
        <c:crosses val="autoZero"/>
        <c:auto val="1"/>
        <c:lblOffset val="100"/>
        <c:baseTimeUnit val="years"/>
      </c:dateAx>
      <c:valAx>
        <c:axId val="273376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337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87.76</c:v>
                </c:pt>
                <c:pt idx="1">
                  <c:v>88.33</c:v>
                </c:pt>
                <c:pt idx="2">
                  <c:v>87.38</c:v>
                </c:pt>
                <c:pt idx="3">
                  <c:v>89.28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3-4620-A704-0AC13B57D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30192"/>
        <c:axId val="27303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3-4620-A704-0AC13B57D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030192"/>
        <c:axId val="273032624"/>
      </c:lineChart>
      <c:dateAx>
        <c:axId val="27303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032624"/>
        <c:crosses val="autoZero"/>
        <c:auto val="1"/>
        <c:lblOffset val="100"/>
        <c:baseTimeUnit val="years"/>
      </c:dateAx>
      <c:valAx>
        <c:axId val="27303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303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0-45DD-A63A-534AF4771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86232"/>
        <c:axId val="27308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0-45DD-A63A-534AF4771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086232"/>
        <c:axId val="273086616"/>
      </c:lineChart>
      <c:dateAx>
        <c:axId val="273086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086616"/>
        <c:crosses val="autoZero"/>
        <c:auto val="1"/>
        <c:lblOffset val="100"/>
        <c:baseTimeUnit val="years"/>
      </c:dateAx>
      <c:valAx>
        <c:axId val="273086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3086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3-4014-94A2-AA3391533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143512"/>
        <c:axId val="273143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3-4014-94A2-AA3391533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143512"/>
        <c:axId val="273143896"/>
      </c:lineChart>
      <c:dateAx>
        <c:axId val="273143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143896"/>
        <c:crosses val="autoZero"/>
        <c:auto val="1"/>
        <c:lblOffset val="100"/>
        <c:baseTimeUnit val="years"/>
      </c:dateAx>
      <c:valAx>
        <c:axId val="273143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3143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9-46AF-B1C5-082347CF2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153280"/>
        <c:axId val="273153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9-46AF-B1C5-082347CF2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153280"/>
        <c:axId val="273153672"/>
      </c:lineChart>
      <c:dateAx>
        <c:axId val="27315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153672"/>
        <c:crosses val="autoZero"/>
        <c:auto val="1"/>
        <c:lblOffset val="100"/>
        <c:baseTimeUnit val="years"/>
      </c:dateAx>
      <c:valAx>
        <c:axId val="273153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315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D-4141-B61B-B2B992FF5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154848"/>
        <c:axId val="273155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6D-4141-B61B-B2B992FF5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154848"/>
        <c:axId val="273155240"/>
      </c:lineChart>
      <c:dateAx>
        <c:axId val="27315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155240"/>
        <c:crosses val="autoZero"/>
        <c:auto val="1"/>
        <c:lblOffset val="100"/>
        <c:baseTimeUnit val="years"/>
      </c:dateAx>
      <c:valAx>
        <c:axId val="273155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315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1917.31</c:v>
                </c:pt>
                <c:pt idx="1">
                  <c:v>1664.98</c:v>
                </c:pt>
                <c:pt idx="2">
                  <c:v>1745.72</c:v>
                </c:pt>
                <c:pt idx="3">
                  <c:v>1533.73</c:v>
                </c:pt>
                <c:pt idx="4">
                  <c:v>1332.97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A-4F44-A91B-53895F3C0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586312"/>
        <c:axId val="27358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1506.51</c:v>
                </c:pt>
                <c:pt idx="3">
                  <c:v>1315.67</c:v>
                </c:pt>
                <c:pt idx="4">
                  <c:v>1240.1600000000001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A-4F44-A91B-53895F3C0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6312"/>
        <c:axId val="273586704"/>
      </c:lineChart>
      <c:dateAx>
        <c:axId val="273586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586704"/>
        <c:crosses val="autoZero"/>
        <c:auto val="1"/>
        <c:lblOffset val="100"/>
        <c:baseTimeUnit val="years"/>
      </c:dateAx>
      <c:valAx>
        <c:axId val="27358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3586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72.72</c:v>
                </c:pt>
                <c:pt idx="1">
                  <c:v>70.55</c:v>
                </c:pt>
                <c:pt idx="2">
                  <c:v>69.37</c:v>
                </c:pt>
                <c:pt idx="3">
                  <c:v>75.13</c:v>
                </c:pt>
                <c:pt idx="4">
                  <c:v>82.26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E-463E-B732-149C98768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587880"/>
        <c:axId val="27358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57.33</c:v>
                </c:pt>
                <c:pt idx="3">
                  <c:v>60.78</c:v>
                </c:pt>
                <c:pt idx="4">
                  <c:v>60.17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FE-463E-B732-149C98768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7880"/>
        <c:axId val="273588272"/>
      </c:lineChart>
      <c:dateAx>
        <c:axId val="273587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588272"/>
        <c:crosses val="autoZero"/>
        <c:auto val="1"/>
        <c:lblOffset val="100"/>
        <c:baseTimeUnit val="years"/>
      </c:dateAx>
      <c:valAx>
        <c:axId val="27358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3587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253.24</c:v>
                </c:pt>
                <c:pt idx="1">
                  <c:v>262.01</c:v>
                </c:pt>
                <c:pt idx="2">
                  <c:v>268.74</c:v>
                </c:pt>
                <c:pt idx="3">
                  <c:v>253.33</c:v>
                </c:pt>
                <c:pt idx="4">
                  <c:v>231.83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2-45A3-B593-1346F8D45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589448"/>
        <c:axId val="27358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284.52999999999997</c:v>
                </c:pt>
                <c:pt idx="3">
                  <c:v>276.26</c:v>
                </c:pt>
                <c:pt idx="4">
                  <c:v>281.52999999999997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2-45A3-B593-1346F8D45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9448"/>
        <c:axId val="273589840"/>
      </c:lineChart>
      <c:dateAx>
        <c:axId val="273589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589840"/>
        <c:crosses val="autoZero"/>
        <c:auto val="1"/>
        <c:lblOffset val="100"/>
        <c:baseTimeUnit val="years"/>
      </c:dateAx>
      <c:valAx>
        <c:axId val="27358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3589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H13" zoomScaleNormal="100" workbookViewId="0">
      <selection activeCell="BL24" sqref="BL2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 x14ac:dyDescent="0.15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 x14ac:dyDescent="0.15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8" t="str">
        <f>データ!H6</f>
        <v>福岡県　柳川市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6" t="str">
        <f>データ!I6</f>
        <v>法非適用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公共下水道</v>
      </c>
      <c r="Q8" s="76"/>
      <c r="R8" s="76"/>
      <c r="S8" s="76"/>
      <c r="T8" s="76"/>
      <c r="U8" s="76"/>
      <c r="V8" s="76"/>
      <c r="W8" s="76" t="str">
        <f>データ!L6</f>
        <v>Cc3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68683</v>
      </c>
      <c r="AM8" s="70"/>
      <c r="AN8" s="70"/>
      <c r="AO8" s="70"/>
      <c r="AP8" s="70"/>
      <c r="AQ8" s="70"/>
      <c r="AR8" s="70"/>
      <c r="AS8" s="70"/>
      <c r="AT8" s="69">
        <f>データ!S6</f>
        <v>77.150000000000006</v>
      </c>
      <c r="AU8" s="69"/>
      <c r="AV8" s="69"/>
      <c r="AW8" s="69"/>
      <c r="AX8" s="69"/>
      <c r="AY8" s="69"/>
      <c r="AZ8" s="69"/>
      <c r="BA8" s="69"/>
      <c r="BB8" s="69">
        <f>データ!T6</f>
        <v>890.25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 t="str">
        <f>データ!N6</f>
        <v>該当数値なし</v>
      </c>
      <c r="J10" s="69"/>
      <c r="K10" s="69"/>
      <c r="L10" s="69"/>
      <c r="M10" s="69"/>
      <c r="N10" s="69"/>
      <c r="O10" s="69"/>
      <c r="P10" s="69">
        <f>データ!O6</f>
        <v>18.03</v>
      </c>
      <c r="Q10" s="69"/>
      <c r="R10" s="69"/>
      <c r="S10" s="69"/>
      <c r="T10" s="69"/>
      <c r="U10" s="69"/>
      <c r="V10" s="69"/>
      <c r="W10" s="69">
        <f>データ!P6</f>
        <v>89.49</v>
      </c>
      <c r="X10" s="69"/>
      <c r="Y10" s="69"/>
      <c r="Z10" s="69"/>
      <c r="AA10" s="69"/>
      <c r="AB10" s="69"/>
      <c r="AC10" s="69"/>
      <c r="AD10" s="70">
        <f>データ!Q6</f>
        <v>3390</v>
      </c>
      <c r="AE10" s="70"/>
      <c r="AF10" s="70"/>
      <c r="AG10" s="70"/>
      <c r="AH10" s="70"/>
      <c r="AI10" s="70"/>
      <c r="AJ10" s="70"/>
      <c r="AK10" s="2"/>
      <c r="AL10" s="70">
        <f>データ!U6</f>
        <v>12309</v>
      </c>
      <c r="AM10" s="70"/>
      <c r="AN10" s="70"/>
      <c r="AO10" s="70"/>
      <c r="AP10" s="70"/>
      <c r="AQ10" s="70"/>
      <c r="AR10" s="70"/>
      <c r="AS10" s="70"/>
      <c r="AT10" s="69">
        <f>データ!V6</f>
        <v>3.64</v>
      </c>
      <c r="AU10" s="69"/>
      <c r="AV10" s="69"/>
      <c r="AW10" s="69"/>
      <c r="AX10" s="69"/>
      <c r="AY10" s="69"/>
      <c r="AZ10" s="69"/>
      <c r="BA10" s="69"/>
      <c r="BB10" s="69">
        <f>データ!W6</f>
        <v>3381.59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2" t="s">
        <v>23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13.5" customHeight="1" x14ac:dyDescent="0.15">
      <c r="A14" s="2"/>
      <c r="B14" s="64" t="s">
        <v>24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46" t="s">
        <v>25</v>
      </c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8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49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0" t="s">
        <v>108</v>
      </c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0" t="s">
        <v>109</v>
      </c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0" t="s">
        <v>110</v>
      </c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0" t="s">
        <v>111</v>
      </c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0" t="s">
        <v>127</v>
      </c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0" t="s">
        <v>112</v>
      </c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0" t="s">
        <v>128</v>
      </c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0" t="s">
        <v>129</v>
      </c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0" t="s">
        <v>116</v>
      </c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0" t="s">
        <v>117</v>
      </c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0" t="s">
        <v>118</v>
      </c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0" t="s">
        <v>122</v>
      </c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0" t="s">
        <v>123</v>
      </c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0" t="s">
        <v>124</v>
      </c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0" t="s">
        <v>113</v>
      </c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0" t="s">
        <v>126</v>
      </c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0" t="s">
        <v>114</v>
      </c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0" t="s">
        <v>119</v>
      </c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2"/>
    </row>
    <row r="34" spans="1:78" ht="13.5" customHeight="1" x14ac:dyDescent="0.15">
      <c r="A34" s="2"/>
      <c r="B34" s="16"/>
      <c r="C34" s="58" t="s">
        <v>26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9"/>
      <c r="R34" s="58" t="s">
        <v>27</v>
      </c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19"/>
      <c r="AG34" s="58" t="s">
        <v>28</v>
      </c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19"/>
      <c r="AV34" s="58" t="s">
        <v>29</v>
      </c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18"/>
      <c r="BK34" s="2"/>
      <c r="BL34" s="40" t="s">
        <v>121</v>
      </c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2"/>
    </row>
    <row r="35" spans="1:78" ht="13.5" customHeight="1" x14ac:dyDescent="0.15">
      <c r="A35" s="2"/>
      <c r="B35" s="16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9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19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19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18"/>
      <c r="BK35" s="2"/>
      <c r="BL35" s="40" t="s">
        <v>120</v>
      </c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0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0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0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0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0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0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0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0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3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6" t="s">
        <v>30</v>
      </c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9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2" t="s">
        <v>125</v>
      </c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2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2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2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2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2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2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2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2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4"/>
    </row>
    <row r="56" spans="1:78" ht="13.5" customHeight="1" x14ac:dyDescent="0.15">
      <c r="A56" s="2"/>
      <c r="B56" s="16"/>
      <c r="C56" s="58" t="s">
        <v>31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19"/>
      <c r="R56" s="58" t="s">
        <v>32</v>
      </c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19"/>
      <c r="AG56" s="58" t="s">
        <v>33</v>
      </c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19"/>
      <c r="AV56" s="58" t="s">
        <v>34</v>
      </c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18"/>
      <c r="BK56" s="2"/>
      <c r="BL56" s="52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4"/>
    </row>
    <row r="57" spans="1:78" ht="13.5" customHeight="1" x14ac:dyDescent="0.15">
      <c r="A57" s="2"/>
      <c r="B57" s="16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19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19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19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18"/>
      <c r="BK57" s="2"/>
      <c r="BL57" s="52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4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2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4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2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4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2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4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2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2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5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6" t="s">
        <v>36</v>
      </c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9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2" t="s">
        <v>115</v>
      </c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2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2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2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2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2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2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2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2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2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2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2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2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4"/>
    </row>
    <row r="79" spans="1:78" ht="13.5" customHeight="1" x14ac:dyDescent="0.15">
      <c r="A79" s="2"/>
      <c r="B79" s="16"/>
      <c r="C79" s="58" t="s">
        <v>37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19"/>
      <c r="V79" s="19"/>
      <c r="W79" s="58" t="s">
        <v>38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19"/>
      <c r="AP79" s="19"/>
      <c r="AQ79" s="58" t="s">
        <v>39</v>
      </c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17"/>
      <c r="BJ79" s="18"/>
      <c r="BK79" s="2"/>
      <c r="BL79" s="52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4"/>
    </row>
    <row r="80" spans="1:78" ht="13.5" customHeight="1" x14ac:dyDescent="0.15">
      <c r="A80" s="2"/>
      <c r="B80" s="16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19"/>
      <c r="V80" s="19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19"/>
      <c r="AP80" s="19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17"/>
      <c r="BJ80" s="18"/>
      <c r="BK80" s="2"/>
      <c r="BL80" s="52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4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2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4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5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7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4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402079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福岡県　柳川市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18.03</v>
      </c>
      <c r="P6" s="32">
        <f t="shared" si="3"/>
        <v>89.49</v>
      </c>
      <c r="Q6" s="32">
        <f t="shared" si="3"/>
        <v>3390</v>
      </c>
      <c r="R6" s="32">
        <f t="shared" si="3"/>
        <v>68683</v>
      </c>
      <c r="S6" s="32">
        <f t="shared" si="3"/>
        <v>77.150000000000006</v>
      </c>
      <c r="T6" s="32">
        <f t="shared" si="3"/>
        <v>890.25</v>
      </c>
      <c r="U6" s="32">
        <f t="shared" si="3"/>
        <v>12309</v>
      </c>
      <c r="V6" s="32">
        <f t="shared" si="3"/>
        <v>3.64</v>
      </c>
      <c r="W6" s="32">
        <f t="shared" si="3"/>
        <v>3381.59</v>
      </c>
      <c r="X6" s="33">
        <f>IF(X7="",NA(),X7)</f>
        <v>87.76</v>
      </c>
      <c r="Y6" s="33">
        <f t="shared" ref="Y6:AG6" si="4">IF(Y7="",NA(),Y7)</f>
        <v>88.33</v>
      </c>
      <c r="Z6" s="33">
        <f t="shared" si="4"/>
        <v>87.38</v>
      </c>
      <c r="AA6" s="33">
        <f t="shared" si="4"/>
        <v>89.28</v>
      </c>
      <c r="AB6" s="33">
        <f t="shared" si="4"/>
        <v>92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1917.31</v>
      </c>
      <c r="BF6" s="33">
        <f t="shared" ref="BF6:BN6" si="7">IF(BF7="",NA(),BF7)</f>
        <v>1664.98</v>
      </c>
      <c r="BG6" s="33">
        <f t="shared" si="7"/>
        <v>1745.72</v>
      </c>
      <c r="BH6" s="33">
        <f t="shared" si="7"/>
        <v>1533.73</v>
      </c>
      <c r="BI6" s="33">
        <f t="shared" si="7"/>
        <v>1332.97</v>
      </c>
      <c r="BJ6" s="33">
        <f t="shared" si="7"/>
        <v>1749.66</v>
      </c>
      <c r="BK6" s="33">
        <f t="shared" si="7"/>
        <v>1574.53</v>
      </c>
      <c r="BL6" s="33">
        <f t="shared" si="7"/>
        <v>1506.51</v>
      </c>
      <c r="BM6" s="33">
        <f t="shared" si="7"/>
        <v>1315.67</v>
      </c>
      <c r="BN6" s="33">
        <f t="shared" si="7"/>
        <v>1240.1600000000001</v>
      </c>
      <c r="BO6" s="32" t="str">
        <f>IF(BO7="","",IF(BO7="-","【-】","【"&amp;SUBSTITUTE(TEXT(BO7,"#,##0.00"),"-","△")&amp;"】"))</f>
        <v>【763.62】</v>
      </c>
      <c r="BP6" s="33">
        <f>IF(BP7="",NA(),BP7)</f>
        <v>72.72</v>
      </c>
      <c r="BQ6" s="33">
        <f t="shared" ref="BQ6:BY6" si="8">IF(BQ7="",NA(),BQ7)</f>
        <v>70.55</v>
      </c>
      <c r="BR6" s="33">
        <f t="shared" si="8"/>
        <v>69.37</v>
      </c>
      <c r="BS6" s="33">
        <f t="shared" si="8"/>
        <v>75.13</v>
      </c>
      <c r="BT6" s="33">
        <f t="shared" si="8"/>
        <v>82.26</v>
      </c>
      <c r="BU6" s="33">
        <f t="shared" si="8"/>
        <v>54.46</v>
      </c>
      <c r="BV6" s="33">
        <f t="shared" si="8"/>
        <v>57.36</v>
      </c>
      <c r="BW6" s="33">
        <f t="shared" si="8"/>
        <v>57.33</v>
      </c>
      <c r="BX6" s="33">
        <f t="shared" si="8"/>
        <v>60.78</v>
      </c>
      <c r="BY6" s="33">
        <f t="shared" si="8"/>
        <v>60.17</v>
      </c>
      <c r="BZ6" s="32" t="str">
        <f>IF(BZ7="","",IF(BZ7="-","【-】","【"&amp;SUBSTITUTE(TEXT(BZ7,"#,##0.00"),"-","△")&amp;"】"))</f>
        <v>【98.53】</v>
      </c>
      <c r="CA6" s="33">
        <f>IF(CA7="",NA(),CA7)</f>
        <v>253.24</v>
      </c>
      <c r="CB6" s="33">
        <f t="shared" ref="CB6:CJ6" si="9">IF(CB7="",NA(),CB7)</f>
        <v>262.01</v>
      </c>
      <c r="CC6" s="33">
        <f t="shared" si="9"/>
        <v>268.74</v>
      </c>
      <c r="CD6" s="33">
        <f t="shared" si="9"/>
        <v>253.33</v>
      </c>
      <c r="CE6" s="33">
        <f t="shared" si="9"/>
        <v>231.83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284.52999999999997</v>
      </c>
      <c r="CI6" s="33">
        <f t="shared" si="9"/>
        <v>276.26</v>
      </c>
      <c r="CJ6" s="33">
        <f t="shared" si="9"/>
        <v>281.52999999999997</v>
      </c>
      <c r="CK6" s="32" t="str">
        <f>IF(CK7="","",IF(CK7="-","【-】","【"&amp;SUBSTITUTE(TEXT(CK7,"#,##0.00"),"-","△")&amp;"】"))</f>
        <v>【139.70】</v>
      </c>
      <c r="CL6" s="33">
        <f>IF(CL7="",NA(),CL7)</f>
        <v>44.91</v>
      </c>
      <c r="CM6" s="33">
        <f t="shared" ref="CM6:CU6" si="10">IF(CM7="",NA(),CM7)</f>
        <v>49.33</v>
      </c>
      <c r="CN6" s="33">
        <f t="shared" si="10"/>
        <v>47.83</v>
      </c>
      <c r="CO6" s="33">
        <f t="shared" si="10"/>
        <v>49.48</v>
      </c>
      <c r="CP6" s="33">
        <f t="shared" si="10"/>
        <v>51.91</v>
      </c>
      <c r="CQ6" s="33">
        <f t="shared" si="10"/>
        <v>38.950000000000003</v>
      </c>
      <c r="CR6" s="33">
        <f t="shared" si="10"/>
        <v>40.07</v>
      </c>
      <c r="CS6" s="33">
        <f t="shared" si="10"/>
        <v>39.92</v>
      </c>
      <c r="CT6" s="33">
        <f t="shared" si="10"/>
        <v>41.63</v>
      </c>
      <c r="CU6" s="33">
        <f t="shared" si="10"/>
        <v>44.89</v>
      </c>
      <c r="CV6" s="32" t="str">
        <f>IF(CV7="","",IF(CV7="-","【-】","【"&amp;SUBSTITUTE(TEXT(CV7,"#,##0.00"),"-","△")&amp;"】"))</f>
        <v>【60.01】</v>
      </c>
      <c r="CW6" s="33">
        <f>IF(CW7="",NA(),CW7)</f>
        <v>70.44</v>
      </c>
      <c r="CX6" s="33">
        <f t="shared" ref="CX6:DF6" si="11">IF(CX7="",NA(),CX7)</f>
        <v>71.37</v>
      </c>
      <c r="CY6" s="33">
        <f t="shared" si="11"/>
        <v>72.180000000000007</v>
      </c>
      <c r="CZ6" s="33">
        <f t="shared" si="11"/>
        <v>72.81</v>
      </c>
      <c r="DA6" s="33">
        <f t="shared" si="11"/>
        <v>73.180000000000007</v>
      </c>
      <c r="DB6" s="33">
        <f t="shared" si="11"/>
        <v>65.599999999999994</v>
      </c>
      <c r="DC6" s="33">
        <f t="shared" si="11"/>
        <v>66</v>
      </c>
      <c r="DD6" s="33">
        <f t="shared" si="11"/>
        <v>65.86</v>
      </c>
      <c r="DE6" s="33">
        <f t="shared" si="11"/>
        <v>66.33</v>
      </c>
      <c r="DF6" s="33">
        <f t="shared" si="11"/>
        <v>64.89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0.18</v>
      </c>
      <c r="EK6" s="33">
        <f t="shared" si="14"/>
        <v>0.19</v>
      </c>
      <c r="EL6" s="33">
        <f t="shared" si="14"/>
        <v>0.16</v>
      </c>
      <c r="EM6" s="33">
        <f t="shared" si="14"/>
        <v>0.33</v>
      </c>
      <c r="EN6" s="32" t="str">
        <f>IF(EN7="","",IF(EN7="-","【-】","【"&amp;SUBSTITUTE(TEXT(EN7,"#,##0.00"),"-","△")&amp;"】"))</f>
        <v>【0.23】</v>
      </c>
    </row>
    <row r="7" spans="1:144" s="34" customFormat="1" x14ac:dyDescent="0.15">
      <c r="A7" s="26"/>
      <c r="B7" s="35">
        <v>2015</v>
      </c>
      <c r="C7" s="35">
        <v>402079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18.03</v>
      </c>
      <c r="P7" s="36">
        <v>89.49</v>
      </c>
      <c r="Q7" s="36">
        <v>3390</v>
      </c>
      <c r="R7" s="36">
        <v>68683</v>
      </c>
      <c r="S7" s="36">
        <v>77.150000000000006</v>
      </c>
      <c r="T7" s="36">
        <v>890.25</v>
      </c>
      <c r="U7" s="36">
        <v>12309</v>
      </c>
      <c r="V7" s="36">
        <v>3.64</v>
      </c>
      <c r="W7" s="36">
        <v>3381.59</v>
      </c>
      <c r="X7" s="36">
        <v>87.76</v>
      </c>
      <c r="Y7" s="36">
        <v>88.33</v>
      </c>
      <c r="Z7" s="36">
        <v>87.38</v>
      </c>
      <c r="AA7" s="36">
        <v>89.28</v>
      </c>
      <c r="AB7" s="36">
        <v>92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1917.31</v>
      </c>
      <c r="BF7" s="36">
        <v>1664.98</v>
      </c>
      <c r="BG7" s="36">
        <v>1745.72</v>
      </c>
      <c r="BH7" s="36">
        <v>1533.73</v>
      </c>
      <c r="BI7" s="36">
        <v>1332.97</v>
      </c>
      <c r="BJ7" s="36">
        <v>1749.66</v>
      </c>
      <c r="BK7" s="36">
        <v>1574.53</v>
      </c>
      <c r="BL7" s="36">
        <v>1506.51</v>
      </c>
      <c r="BM7" s="36">
        <v>1315.67</v>
      </c>
      <c r="BN7" s="36">
        <v>1240.1600000000001</v>
      </c>
      <c r="BO7" s="36">
        <v>763.62</v>
      </c>
      <c r="BP7" s="36">
        <v>72.72</v>
      </c>
      <c r="BQ7" s="36">
        <v>70.55</v>
      </c>
      <c r="BR7" s="36">
        <v>69.37</v>
      </c>
      <c r="BS7" s="36">
        <v>75.13</v>
      </c>
      <c r="BT7" s="36">
        <v>82.26</v>
      </c>
      <c r="BU7" s="36">
        <v>54.46</v>
      </c>
      <c r="BV7" s="36">
        <v>57.36</v>
      </c>
      <c r="BW7" s="36">
        <v>57.33</v>
      </c>
      <c r="BX7" s="36">
        <v>60.78</v>
      </c>
      <c r="BY7" s="36">
        <v>60.17</v>
      </c>
      <c r="BZ7" s="36">
        <v>98.53</v>
      </c>
      <c r="CA7" s="36">
        <v>253.24</v>
      </c>
      <c r="CB7" s="36">
        <v>262.01</v>
      </c>
      <c r="CC7" s="36">
        <v>268.74</v>
      </c>
      <c r="CD7" s="36">
        <v>253.33</v>
      </c>
      <c r="CE7" s="36">
        <v>231.83</v>
      </c>
      <c r="CF7" s="36">
        <v>293.08999999999997</v>
      </c>
      <c r="CG7" s="36">
        <v>279.91000000000003</v>
      </c>
      <c r="CH7" s="36">
        <v>284.52999999999997</v>
      </c>
      <c r="CI7" s="36">
        <v>276.26</v>
      </c>
      <c r="CJ7" s="36">
        <v>281.52999999999997</v>
      </c>
      <c r="CK7" s="36">
        <v>139.69999999999999</v>
      </c>
      <c r="CL7" s="36">
        <v>44.91</v>
      </c>
      <c r="CM7" s="36">
        <v>49.33</v>
      </c>
      <c r="CN7" s="36">
        <v>47.83</v>
      </c>
      <c r="CO7" s="36">
        <v>49.48</v>
      </c>
      <c r="CP7" s="36">
        <v>51.91</v>
      </c>
      <c r="CQ7" s="36">
        <v>38.950000000000003</v>
      </c>
      <c r="CR7" s="36">
        <v>40.07</v>
      </c>
      <c r="CS7" s="36">
        <v>39.92</v>
      </c>
      <c r="CT7" s="36">
        <v>41.63</v>
      </c>
      <c r="CU7" s="36">
        <v>44.89</v>
      </c>
      <c r="CV7" s="36">
        <v>60.01</v>
      </c>
      <c r="CW7" s="36">
        <v>70.44</v>
      </c>
      <c r="CX7" s="36">
        <v>71.37</v>
      </c>
      <c r="CY7" s="36">
        <v>72.180000000000007</v>
      </c>
      <c r="CZ7" s="36">
        <v>72.81</v>
      </c>
      <c r="DA7" s="36">
        <v>73.180000000000007</v>
      </c>
      <c r="DB7" s="36">
        <v>65.599999999999994</v>
      </c>
      <c r="DC7" s="36">
        <v>66</v>
      </c>
      <c r="DD7" s="36">
        <v>65.86</v>
      </c>
      <c r="DE7" s="36">
        <v>66.33</v>
      </c>
      <c r="DF7" s="36">
        <v>64.89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0.18</v>
      </c>
      <c r="EK7" s="36">
        <v>0.19</v>
      </c>
      <c r="EL7" s="36">
        <v>0.16</v>
      </c>
      <c r="EM7" s="36">
        <v>0.33</v>
      </c>
      <c r="EN7" s="36">
        <v>0.23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YN00591</cp:lastModifiedBy>
  <cp:lastPrinted>2017-02-15T02:58:16Z</cp:lastPrinted>
  <dcterms:created xsi:type="dcterms:W3CDTF">2017-02-08T02:54:38Z</dcterms:created>
  <dcterms:modified xsi:type="dcterms:W3CDTF">2017-02-23T02:49:49Z</dcterms:modified>
  <cp:category/>
</cp:coreProperties>
</file>