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1.112\01031企画課\企画係\007_その他行政の振興に関すること\会議・大会等開催支援補助金\01周知\HP用\"/>
    </mc:Choice>
  </mc:AlternateContent>
  <xr:revisionPtr revIDLastSave="0" documentId="13_ncr:1_{28E7D91E-3096-4EF2-A76D-A35E350C1E9D}" xr6:coauthVersionLast="36" xr6:coauthVersionMax="36" xr10:uidLastSave="{00000000-0000-0000-0000-000000000000}"/>
  <bookViews>
    <workbookView xWindow="0" yWindow="0" windowWidth="20490" windowHeight="7560" xr2:uid="{B39B428B-FDCE-47F9-B5D5-DAD499BC6E01}"/>
  </bookViews>
  <sheets>
    <sheet name="様式第2号(計算書)" sheetId="2" r:id="rId1"/>
    <sheet name="様式第7号 (決算書)" sheetId="3" r:id="rId2"/>
  </sheets>
  <definedNames>
    <definedName name="_xlnm.Print_Area" localSheetId="0">'様式第2号(計算書)'!$A$4:$D$47</definedName>
    <definedName name="_xlnm.Print_Area" localSheetId="1">'様式第7号 (決算書)'!$A$4:$E$47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" l="1"/>
  <c r="D50" i="3" l="1"/>
  <c r="C50" i="3"/>
  <c r="D50" i="2"/>
  <c r="C50" i="2"/>
  <c r="E45" i="3" l="1"/>
  <c r="E35" i="3"/>
  <c r="E46" i="3" s="1"/>
  <c r="C45" i="3" l="1"/>
  <c r="C35" i="3"/>
  <c r="C46" i="3" s="1"/>
  <c r="C17" i="3"/>
  <c r="C47" i="3" l="1"/>
  <c r="C49" i="3" s="1"/>
  <c r="C15" i="3" s="1"/>
  <c r="C17" i="2"/>
  <c r="C14" i="3" l="1"/>
  <c r="C45" i="2"/>
  <c r="C35" i="2"/>
  <c r="C46" i="2" s="1"/>
  <c r="C47" i="2" l="1"/>
  <c r="C15" i="2" s="1"/>
  <c r="C14" i="2" l="1"/>
</calcChain>
</file>

<file path=xl/sharedStrings.xml><?xml version="1.0" encoding="utf-8"?>
<sst xmlns="http://schemas.openxmlformats.org/spreadsheetml/2006/main" count="84" uniqueCount="49">
  <si>
    <t>（補助対象経費）</t>
  </si>
  <si>
    <t>・講師謝礼</t>
  </si>
  <si>
    <t>・旅費</t>
  </si>
  <si>
    <t>・文書通信費</t>
  </si>
  <si>
    <t>・印刷物製作費</t>
  </si>
  <si>
    <t>・会場使用料</t>
  </si>
  <si>
    <t>（補助対象外経費）</t>
  </si>
  <si>
    <t>懇親会飲食費</t>
  </si>
  <si>
    <t>記念講演会</t>
  </si>
  <si>
    <t>講師用</t>
  </si>
  <si>
    <t>開催案内用</t>
  </si>
  <si>
    <t>パンフレット</t>
  </si>
  <si>
    <t>チラシ</t>
  </si>
  <si>
    <t>柳川市民文化会館　他</t>
  </si>
  <si>
    <t>機器使用料</t>
  </si>
  <si>
    <t>小計①</t>
  </si>
  <si>
    <t>様式第2号（第5条関係）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</si>
  <si>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</si>
  <si>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</si>
  <si>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内訳</t>
    <rPh sb="0" eb="2">
      <t>ウチワケ</t>
    </rPh>
    <phoneticPr fontId="2"/>
  </si>
  <si>
    <t>【収入の部】</t>
    <rPh sb="1" eb="3">
      <t>シュウニュウ</t>
    </rPh>
    <rPh sb="4" eb="5">
      <t>ブ</t>
    </rPh>
    <phoneticPr fontId="2"/>
  </si>
  <si>
    <t>【支出の部】</t>
    <rPh sb="1" eb="3">
      <t>シシュツ</t>
    </rPh>
    <rPh sb="4" eb="5">
      <t>ブ</t>
    </rPh>
    <phoneticPr fontId="2"/>
  </si>
  <si>
    <t>収入合計（A)</t>
    <rPh sb="0" eb="2">
      <t>シュウニュウ</t>
    </rPh>
    <rPh sb="2" eb="4">
      <t>ゴウケイ</t>
    </rPh>
    <phoneticPr fontId="2"/>
  </si>
  <si>
    <t>・柳川市補助金</t>
    <rPh sb="1" eb="4">
      <t>ヤナガワシ</t>
    </rPh>
    <rPh sb="4" eb="7">
      <t>ホジョキン</t>
    </rPh>
    <phoneticPr fontId="2"/>
  </si>
  <si>
    <t>・団体負担金</t>
    <rPh sb="1" eb="3">
      <t>ダンタイ</t>
    </rPh>
    <rPh sb="3" eb="6">
      <t>フタンキン</t>
    </rPh>
    <phoneticPr fontId="2"/>
  </si>
  <si>
    <t>・参加費</t>
    <rPh sb="1" eb="4">
      <t>サンカヒ</t>
    </rPh>
    <phoneticPr fontId="2"/>
  </si>
  <si>
    <t>2,000円*600人</t>
    <phoneticPr fontId="2"/>
  </si>
  <si>
    <t>会議・大会等補助金</t>
    <rPh sb="0" eb="2">
      <t>カイギ</t>
    </rPh>
    <rPh sb="3" eb="5">
      <t>タイカイ</t>
    </rPh>
    <rPh sb="5" eb="6">
      <t>トウ</t>
    </rPh>
    <rPh sb="6" eb="9">
      <t>ホジョキン</t>
    </rPh>
    <phoneticPr fontId="2"/>
  </si>
  <si>
    <t>小計②</t>
    <rPh sb="0" eb="2">
      <t>ショウケイ</t>
    </rPh>
    <phoneticPr fontId="2"/>
  </si>
  <si>
    <t>収支差額(C:(B)-(A))</t>
    <phoneticPr fontId="2"/>
  </si>
  <si>
    <t>支出合計（B:小計①）</t>
    <rPh sb="0" eb="2">
      <t>シシュツ</t>
    </rPh>
    <rPh sb="2" eb="4">
      <t>ゴウケイ</t>
    </rPh>
    <rPh sb="7" eb="9">
      <t>ショウケイ</t>
    </rPh>
    <phoneticPr fontId="2"/>
  </si>
  <si>
    <t>補助金額（C)/２</t>
    <rPh sb="0" eb="2">
      <t>ホジョ</t>
    </rPh>
    <rPh sb="2" eb="4">
      <t>キンガク</t>
    </rPh>
    <phoneticPr fontId="2"/>
  </si>
  <si>
    <t>（千円未満切捨て）</t>
  </si>
  <si>
    <t>300人×5,000円</t>
    <phoneticPr fontId="2"/>
  </si>
  <si>
    <t>※補助対象要件の２-③の場合は記載。</t>
    <phoneticPr fontId="2"/>
  </si>
  <si>
    <t>☚黄色の部分は自動入力。</t>
    <rPh sb="1" eb="3">
      <t>キイロ</t>
    </rPh>
    <rPh sb="4" eb="6">
      <t>ブブン</t>
    </rPh>
    <rPh sb="7" eb="9">
      <t>ジドウ</t>
    </rPh>
    <rPh sb="9" eb="11">
      <t>ニュウリョク</t>
    </rPh>
    <phoneticPr fontId="2"/>
  </si>
  <si>
    <t>様式第7号（第9条関係）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</si>
  <si>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・協賛金</t>
    <rPh sb="1" eb="4">
      <t>キョウサンキン</t>
    </rPh>
    <phoneticPr fontId="2"/>
  </si>
  <si>
    <t>・保険料</t>
    <rPh sb="1" eb="4">
      <t>ホケンリョウ</t>
    </rPh>
    <phoneticPr fontId="2"/>
  </si>
  <si>
    <t>＊＊＊株式会社より</t>
    <rPh sb="3" eb="5">
      <t>カブシキ</t>
    </rPh>
    <rPh sb="5" eb="7">
      <t>カイシャ</t>
    </rPh>
    <phoneticPr fontId="2"/>
  </si>
  <si>
    <r>
      <t>事業収支</t>
    </r>
    <r>
      <rPr>
        <b/>
        <sz val="14"/>
        <color theme="1"/>
        <rFont val="ＭＳ 明朝"/>
        <family val="1"/>
        <charset val="128"/>
      </rPr>
      <t>決算書</t>
    </r>
    <rPh sb="0" eb="2">
      <t>ジギョウ</t>
    </rPh>
    <rPh sb="2" eb="4">
      <t>シュウシ</t>
    </rPh>
    <rPh sb="4" eb="6">
      <t>ケッサン</t>
    </rPh>
    <rPh sb="6" eb="7">
      <t>ショ</t>
    </rPh>
    <phoneticPr fontId="2"/>
  </si>
  <si>
    <r>
      <t>事業収支</t>
    </r>
    <r>
      <rPr>
        <b/>
        <sz val="14"/>
        <color theme="1"/>
        <rFont val="ＭＳ 明朝"/>
        <family val="1"/>
        <charset val="128"/>
      </rPr>
      <t>計算書</t>
    </r>
    <rPh sb="0" eb="2">
      <t>ジギョウ</t>
    </rPh>
    <rPh sb="2" eb="4">
      <t>シュウシ</t>
    </rPh>
    <rPh sb="4" eb="7">
      <t>ケイサンショ</t>
    </rPh>
    <phoneticPr fontId="2"/>
  </si>
  <si>
    <t>320人×5,000円</t>
    <phoneticPr fontId="2"/>
  </si>
  <si>
    <t>■白黒印刷可</t>
    <rPh sb="1" eb="3">
      <t>シロクロ</t>
    </rPh>
    <rPh sb="3" eb="5">
      <t>インサツ</t>
    </rPh>
    <rPh sb="5" eb="6">
      <t>カ</t>
    </rPh>
    <phoneticPr fontId="2"/>
  </si>
  <si>
    <t>※市内発注額</t>
    <rPh sb="1" eb="3">
      <t>シナイ</t>
    </rPh>
    <rPh sb="3" eb="5">
      <t>ハッチュウ</t>
    </rPh>
    <rPh sb="5" eb="6">
      <t>ガク</t>
    </rPh>
    <phoneticPr fontId="2"/>
  </si>
  <si>
    <t>参加予定者数</t>
    <rPh sb="0" eb="2">
      <t>サンカ</t>
    </rPh>
    <rPh sb="2" eb="4">
      <t>ヨテイ</t>
    </rPh>
    <rPh sb="5" eb="6">
      <t>スウ</t>
    </rPh>
    <phoneticPr fontId="2"/>
  </si>
  <si>
    <r>
      <t>人</t>
    </r>
    <r>
      <rPr>
        <sz val="14"/>
        <color rgb="FFFF0000"/>
        <rFont val="BIZ UDPゴシック"/>
        <family val="3"/>
        <charset val="128"/>
      </rPr>
      <t>←参加予定者数を入力してください。</t>
    </r>
    <rPh sb="0" eb="1">
      <t>ニン</t>
    </rPh>
    <rPh sb="2" eb="4">
      <t>サンカ</t>
    </rPh>
    <rPh sb="4" eb="7">
      <t>ヨテイシャ</t>
    </rPh>
    <rPh sb="7" eb="8">
      <t>スウ</t>
    </rPh>
    <rPh sb="9" eb="11">
      <t>ニュウリョク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</si>
  <si>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</si>
  <si>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r>
      <t>人</t>
    </r>
    <r>
      <rPr>
        <sz val="14"/>
        <color rgb="FFFF0000"/>
        <rFont val="BIZ UDPゴシック"/>
        <family val="3"/>
        <charset val="128"/>
      </rPr>
      <t>←参加者数を入力してください。</t>
    </r>
    <rPh sb="0" eb="1">
      <t>ニン</t>
    </rPh>
    <rPh sb="2" eb="4">
      <t>サンカ</t>
    </rPh>
    <rPh sb="5" eb="6">
      <t>スウ</t>
    </rPh>
    <rPh sb="7" eb="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</si>
</sst>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"/>
  </numFmts>
  <fonts count="9" x14ac:knownFonts="1">
    <font>
      <sz val="11"/>
      <color theme="1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4" xfId="1" applyFont="1" applyFill="1" applyBorder="1">
      <alignment vertical="center"/>
    </xf>
    <xf numFmtId="176" fontId="3" fillId="3" borderId="1" xfId="1" applyNumberFormat="1" applyFont="1" applyFill="1" applyBorder="1">
      <alignment vertical="center"/>
    </xf>
    <xf numFmtId="0" fontId="4" fillId="4" borderId="0" xfId="0" applyFont="1" applyFill="1">
      <alignment vertical="center"/>
    </xf>
    <xf numFmtId="0" fontId="3" fillId="4" borderId="0" xfId="0" applyFont="1" applyFill="1">
      <alignment vertical="center"/>
    </xf>
    <xf numFmtId="176" fontId="3" fillId="4" borderId="0" xfId="1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3" fillId="0" borderId="5" xfId="0" applyFont="1" applyBorder="1">
      <alignment vertical="center"/>
    </xf>
    <xf numFmtId="38" fontId="3" fillId="2" borderId="5" xfId="1" applyFont="1" applyFill="1" applyBorder="1">
      <alignment vertical="center"/>
    </xf>
    <xf numFmtId="0" fontId="6" fillId="4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3" xfId="1" quotePrefix="1" applyFont="1" applyBorder="1" applyAlignment="1">
      <alignment vertical="center" shrinkToFit="1"/>
    </xf>
    <xf numFmtId="38" fontId="3" fillId="2" borderId="4" xfId="1" applyFont="1" applyFill="1" applyBorder="1" applyAlignment="1">
      <alignment vertical="center" shrinkToFit="1"/>
    </xf>
    <xf numFmtId="0" fontId="7" fillId="5" borderId="9" xfId="0" applyFont="1" applyFill="1" applyBorder="1">
      <alignment vertical="center"/>
    </xf>
    <xf numFmtId="0" fontId="7" fillId="4" borderId="0" xfId="0" applyFont="1" applyFill="1">
      <alignment vertical="center"/>
    </xf>
    <xf numFmtId="0" fontId="7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6</xdr:row>
      <xdr:rowOff>85726</xdr:rowOff>
    </xdr:from>
    <xdr:to>
      <xdr:col>11</xdr:col>
      <xdr:colOff>419100</xdr:colOff>
      <xdr:row>12</xdr:row>
      <xdr:rowOff>142876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84B05C1-83B2-49DF-9AF3-16CF376DC148}"/>
            </a:ext>
          </a:extLst>
        </xdr:cNvPr>
        <xdr:cNvSpPr/>
      </xdr:nvSpPr>
      <xdr:spPr>
        <a:xfrm>
          <a:off x="6677024" y="1038226"/>
          <a:ext cx="4972051" cy="1371600"/>
        </a:xfrm>
        <a:prstGeom prst="roundRect">
          <a:avLst>
            <a:gd name="adj" fmla="val 562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★記入例</a:t>
          </a:r>
          <a:endParaRPr kumimoji="1" lang="en-US" altLang="ja-JP" sz="1100"/>
        </a:p>
        <a:p>
          <a:pPr algn="l"/>
          <a:r>
            <a:rPr kumimoji="1" lang="ja-JP" altLang="en-US" sz="1100"/>
            <a:t>　項目や金額は修正して、計算書を作成してください。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入力行が足りない場合は、追加してください。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黄色の部分は自動入力となっていますので、削除しないよう注意してください。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180975</xdr:colOff>
      <xdr:row>4</xdr:row>
      <xdr:rowOff>0</xdr:rowOff>
    </xdr:from>
    <xdr:to>
      <xdr:col>11</xdr:col>
      <xdr:colOff>561975</xdr:colOff>
      <xdr:row>4</xdr:row>
      <xdr:rowOff>438150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33BE2439-3F9C-491C-B1E7-0321A092F722}"/>
            </a:ext>
          </a:extLst>
        </xdr:cNvPr>
        <xdr:cNvSpPr/>
      </xdr:nvSpPr>
      <xdr:spPr>
        <a:xfrm>
          <a:off x="6686550" y="219075"/>
          <a:ext cx="5105400" cy="43815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これは補助金申請の際に添付する書類です。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190499</xdr:colOff>
      <xdr:row>6</xdr:row>
      <xdr:rowOff>104776</xdr:rowOff>
    </xdr:from>
    <xdr:to>
      <xdr:col>12</xdr:col>
      <xdr:colOff>438150</xdr:colOff>
      <xdr:row>12</xdr:row>
      <xdr:rowOff>161926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A3F10FC-B51D-4022-8013-DCC7AE02667A}"/>
            </a:ext>
          </a:extLst>
        </xdr:cNvPr>
        <xdr:cNvSpPr/>
      </xdr:nvSpPr>
      <xdr:spPr>
        <a:xfrm>
          <a:off x="6696074" y="1057276"/>
          <a:ext cx="4972051" cy="1371600"/>
        </a:xfrm>
        <a:prstGeom prst="roundRect">
          <a:avLst>
            <a:gd name="adj" fmla="val 562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★記入例</a:t>
          </a:r>
          <a:endParaRPr kumimoji="1" lang="en-US" altLang="ja-JP" sz="1100"/>
        </a:p>
        <a:p>
          <a:pPr algn="l"/>
          <a:r>
            <a:rPr kumimoji="1" lang="ja-JP" altLang="en-US" sz="1100"/>
            <a:t>　項目や金額は修正して、計算書を作成してください。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入力行が足りない場合は、追加してください。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黄色の部分は自動入力となっていますので、削除しないよう注意してください。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209550</xdr:colOff>
      <xdr:row>3</xdr:row>
      <xdr:rowOff>180975</xdr:rowOff>
    </xdr:from>
    <xdr:to>
      <xdr:col>12</xdr:col>
      <xdr:colOff>590550</xdr:colOff>
      <xdr:row>4</xdr:row>
      <xdr:rowOff>400050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D4A15888-EC78-4529-9309-B1B3B0423010}"/>
            </a:ext>
          </a:extLst>
        </xdr:cNvPr>
        <xdr:cNvSpPr/>
      </xdr:nvSpPr>
      <xdr:spPr>
        <a:xfrm>
          <a:off x="6715125" y="180975"/>
          <a:ext cx="5105400" cy="438150"/>
        </a:xfrm>
        <a:prstGeom prst="fram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これは実績報告の際に添付する書類です。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4EEC-4622-4616-BCF0-D70D0F19CEE9}">
  <sheetPr>
    <tabColor rgb="FF00B0F0"/>
  </sheetPr>
  <dimension ref="A1:AI117"/>
  <sheetViews>
    <sheetView tabSelected="1" topLeftCell="A25" zoomScaleNormal="100" workbookViewId="0">
      <selection activeCell="D49" sqref="D49"/>
    </sheetView>
  </sheetViews>
  <sheetFormatPr defaultRowHeight="17.25" x14ac:dyDescent="0.15"/>
  <cols>
    <col min="1" max="1" width="2.875" style="13" customWidth="1"/>
    <col min="2" max="2" width="27.25" style="1" customWidth="1"/>
    <col min="3" max="3" width="22.25" style="1" customWidth="1"/>
    <col min="4" max="4" width="33" style="1" customWidth="1"/>
    <col min="5" max="5" width="8" style="12" customWidth="1"/>
    <col min="6" max="35" width="9" style="12"/>
    <col min="36" max="16384" width="9" style="1"/>
  </cols>
  <sheetData>
    <row r="1" spans="1:35" ht="18" thickBot="1" x14ac:dyDescent="0.2">
      <c r="B1" s="13"/>
      <c r="C1" s="13"/>
      <c r="D1" s="13"/>
    </row>
    <row r="2" spans="1:35" ht="18" thickBot="1" x14ac:dyDescent="0.2">
      <c r="B2" s="28" t="s">
        <v>45</v>
      </c>
      <c r="C2" s="26">
        <v>100</v>
      </c>
      <c r="D2" s="27" t="s">
        <v>46</v>
      </c>
    </row>
    <row r="3" spans="1:35" x14ac:dyDescent="0.15">
      <c r="B3" s="13"/>
      <c r="C3" s="13"/>
      <c r="D3" s="13"/>
    </row>
    <row r="4" spans="1:35" s="13" customFormat="1" x14ac:dyDescent="0.15">
      <c r="A4" s="13" t="s">
        <v>16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3" customFormat="1" ht="40.5" customHeight="1" x14ac:dyDescent="0.15">
      <c r="A5" s="29" t="s">
        <v>41</v>
      </c>
      <c r="B5" s="29"/>
      <c r="C5" s="29"/>
      <c r="D5" s="2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x14ac:dyDescent="0.15">
      <c r="B6" s="6" t="s">
        <v>17</v>
      </c>
      <c r="C6" s="6" t="s">
        <v>18</v>
      </c>
      <c r="D6" s="6" t="s">
        <v>19</v>
      </c>
      <c r="F6" s="20" t="s">
        <v>43</v>
      </c>
    </row>
    <row r="7" spans="1:35" x14ac:dyDescent="0.15">
      <c r="B7" s="3" t="s">
        <v>20</v>
      </c>
      <c r="C7" s="3"/>
      <c r="D7" s="3"/>
    </row>
    <row r="8" spans="1:35" x14ac:dyDescent="0.15">
      <c r="B8" s="4" t="s">
        <v>25</v>
      </c>
      <c r="C8" s="7">
        <v>1200000</v>
      </c>
      <c r="D8" s="4" t="s">
        <v>26</v>
      </c>
    </row>
    <row r="9" spans="1:35" x14ac:dyDescent="0.15">
      <c r="B9" s="4"/>
      <c r="C9" s="7"/>
      <c r="D9" s="4"/>
    </row>
    <row r="10" spans="1:35" x14ac:dyDescent="0.15">
      <c r="B10" s="4"/>
      <c r="C10" s="7"/>
      <c r="D10" s="4"/>
    </row>
    <row r="11" spans="1:35" x14ac:dyDescent="0.15">
      <c r="B11" s="4"/>
      <c r="C11" s="7"/>
      <c r="D11" s="4"/>
    </row>
    <row r="12" spans="1:35" x14ac:dyDescent="0.15">
      <c r="B12" s="4"/>
      <c r="C12" s="7"/>
      <c r="D12" s="4"/>
    </row>
    <row r="13" spans="1:35" x14ac:dyDescent="0.15">
      <c r="B13" s="4"/>
      <c r="C13" s="7"/>
      <c r="D13" s="4"/>
    </row>
    <row r="14" spans="1:35" x14ac:dyDescent="0.15">
      <c r="B14" s="15" t="s">
        <v>24</v>
      </c>
      <c r="C14" s="9">
        <f>C47-C50</f>
        <v>950000</v>
      </c>
      <c r="D14" s="15"/>
      <c r="E14" s="17" t="s">
        <v>35</v>
      </c>
    </row>
    <row r="15" spans="1:35" x14ac:dyDescent="0.15">
      <c r="B15" s="15" t="s">
        <v>23</v>
      </c>
      <c r="C15" s="9">
        <f>+C50</f>
        <v>250000</v>
      </c>
      <c r="D15" s="15" t="s">
        <v>27</v>
      </c>
    </row>
    <row r="16" spans="1:35" x14ac:dyDescent="0.15">
      <c r="B16" s="5"/>
      <c r="C16" s="8"/>
      <c r="D16" s="5"/>
    </row>
    <row r="17" spans="2:4" x14ac:dyDescent="0.15">
      <c r="B17" s="2" t="s">
        <v>22</v>
      </c>
      <c r="C17" s="16">
        <f>SUM(C7:C13)</f>
        <v>1200000</v>
      </c>
      <c r="D17" s="2"/>
    </row>
    <row r="18" spans="2:4" x14ac:dyDescent="0.15">
      <c r="B18" s="3" t="s">
        <v>21</v>
      </c>
      <c r="C18" s="3"/>
      <c r="D18" s="3"/>
    </row>
    <row r="19" spans="2:4" x14ac:dyDescent="0.15">
      <c r="B19" s="4" t="s">
        <v>0</v>
      </c>
      <c r="C19" s="7"/>
      <c r="D19" s="4"/>
    </row>
    <row r="20" spans="2:4" x14ac:dyDescent="0.15">
      <c r="B20" s="4" t="s">
        <v>1</v>
      </c>
      <c r="C20" s="7">
        <v>300000</v>
      </c>
      <c r="D20" s="4" t="s">
        <v>8</v>
      </c>
    </row>
    <row r="21" spans="2:4" x14ac:dyDescent="0.15">
      <c r="B21" s="4" t="s">
        <v>2</v>
      </c>
      <c r="C21" s="7">
        <v>100000</v>
      </c>
      <c r="D21" s="4" t="s">
        <v>9</v>
      </c>
    </row>
    <row r="22" spans="2:4" x14ac:dyDescent="0.15">
      <c r="B22" s="4" t="s">
        <v>3</v>
      </c>
      <c r="C22" s="7">
        <v>100000</v>
      </c>
      <c r="D22" s="4" t="s">
        <v>10</v>
      </c>
    </row>
    <row r="23" spans="2:4" x14ac:dyDescent="0.15">
      <c r="B23" s="4" t="s">
        <v>4</v>
      </c>
      <c r="C23" s="7">
        <v>300000</v>
      </c>
      <c r="D23" s="4" t="s">
        <v>11</v>
      </c>
    </row>
    <row r="24" spans="2:4" x14ac:dyDescent="0.15">
      <c r="B24" s="4"/>
      <c r="C24" s="7">
        <v>200000</v>
      </c>
      <c r="D24" s="4" t="s">
        <v>12</v>
      </c>
    </row>
    <row r="25" spans="2:4" x14ac:dyDescent="0.15">
      <c r="B25" s="4" t="s">
        <v>5</v>
      </c>
      <c r="C25" s="7">
        <v>1000000</v>
      </c>
      <c r="D25" s="4" t="s">
        <v>13</v>
      </c>
    </row>
    <row r="26" spans="2:4" x14ac:dyDescent="0.15">
      <c r="B26" s="4"/>
      <c r="C26" s="7">
        <v>400000</v>
      </c>
      <c r="D26" s="4" t="s">
        <v>14</v>
      </c>
    </row>
    <row r="27" spans="2:4" x14ac:dyDescent="0.15">
      <c r="B27" s="4"/>
      <c r="C27" s="7"/>
      <c r="D27" s="4"/>
    </row>
    <row r="28" spans="2:4" x14ac:dyDescent="0.15">
      <c r="B28" s="4"/>
      <c r="C28" s="7"/>
      <c r="D28" s="4"/>
    </row>
    <row r="29" spans="2:4" x14ac:dyDescent="0.15">
      <c r="B29" s="4"/>
      <c r="C29" s="7"/>
      <c r="D29" s="4"/>
    </row>
    <row r="30" spans="2:4" x14ac:dyDescent="0.15">
      <c r="B30" s="4"/>
      <c r="C30" s="7"/>
      <c r="D30" s="4"/>
    </row>
    <row r="31" spans="2:4" x14ac:dyDescent="0.15">
      <c r="B31" s="4"/>
      <c r="C31" s="7"/>
      <c r="D31" s="4"/>
    </row>
    <row r="32" spans="2:4" x14ac:dyDescent="0.15">
      <c r="B32" s="4"/>
      <c r="C32" s="7"/>
      <c r="D32" s="4"/>
    </row>
    <row r="33" spans="2:5" x14ac:dyDescent="0.15">
      <c r="B33" s="4"/>
      <c r="C33" s="7"/>
      <c r="D33" s="4"/>
    </row>
    <row r="34" spans="2:5" x14ac:dyDescent="0.15">
      <c r="B34" s="4"/>
      <c r="C34" s="7"/>
      <c r="D34" s="4"/>
    </row>
    <row r="35" spans="2:5" x14ac:dyDescent="0.15">
      <c r="B35" s="18" t="s">
        <v>15</v>
      </c>
      <c r="C35" s="19">
        <f>SUM(C20:C34)</f>
        <v>2400000</v>
      </c>
      <c r="D35" s="18"/>
    </row>
    <row r="36" spans="2:5" x14ac:dyDescent="0.15">
      <c r="B36" s="4" t="s">
        <v>6</v>
      </c>
      <c r="C36" s="7"/>
      <c r="D36" s="4"/>
    </row>
    <row r="37" spans="2:5" x14ac:dyDescent="0.15">
      <c r="B37" s="4" t="s">
        <v>7</v>
      </c>
      <c r="C37" s="7">
        <v>1500000</v>
      </c>
      <c r="D37" s="4" t="s">
        <v>33</v>
      </c>
      <c r="E37" s="12" t="s">
        <v>34</v>
      </c>
    </row>
    <row r="38" spans="2:5" x14ac:dyDescent="0.15">
      <c r="B38" s="4"/>
      <c r="C38" s="7"/>
      <c r="D38" s="4"/>
    </row>
    <row r="39" spans="2:5" x14ac:dyDescent="0.15">
      <c r="B39" s="4"/>
      <c r="C39" s="7"/>
      <c r="D39" s="4"/>
    </row>
    <row r="40" spans="2:5" x14ac:dyDescent="0.15">
      <c r="B40" s="4"/>
      <c r="C40" s="7"/>
      <c r="D40" s="4"/>
    </row>
    <row r="41" spans="2:5" x14ac:dyDescent="0.15">
      <c r="B41" s="4"/>
      <c r="C41" s="7"/>
      <c r="D41" s="4"/>
    </row>
    <row r="42" spans="2:5" x14ac:dyDescent="0.15">
      <c r="B42" s="4"/>
      <c r="C42" s="7"/>
      <c r="D42" s="4"/>
    </row>
    <row r="43" spans="2:5" x14ac:dyDescent="0.15">
      <c r="B43" s="4"/>
      <c r="C43" s="7"/>
      <c r="D43" s="4"/>
    </row>
    <row r="44" spans="2:5" x14ac:dyDescent="0.15">
      <c r="B44" s="4"/>
      <c r="C44" s="7"/>
      <c r="D44" s="4"/>
    </row>
    <row r="45" spans="2:5" x14ac:dyDescent="0.15">
      <c r="B45" s="5" t="s">
        <v>28</v>
      </c>
      <c r="C45" s="10">
        <f>SUM(C37:C44)</f>
        <v>1500000</v>
      </c>
      <c r="D45" s="5"/>
    </row>
    <row r="46" spans="2:5" x14ac:dyDescent="0.15">
      <c r="B46" s="2" t="s">
        <v>30</v>
      </c>
      <c r="C46" s="16">
        <f>C35</f>
        <v>2400000</v>
      </c>
      <c r="D46" s="2"/>
    </row>
    <row r="47" spans="2:5" x14ac:dyDescent="0.15">
      <c r="B47" s="2" t="s">
        <v>29</v>
      </c>
      <c r="C47" s="16">
        <f>C46-C17</f>
        <v>1200000</v>
      </c>
      <c r="D47" s="2"/>
    </row>
    <row r="48" spans="2:5" x14ac:dyDescent="0.15">
      <c r="B48" s="13"/>
      <c r="C48" s="13"/>
      <c r="D48" s="13"/>
    </row>
    <row r="49" spans="2:35" x14ac:dyDescent="0.15">
      <c r="B49" s="13" t="s">
        <v>31</v>
      </c>
      <c r="C49" s="14">
        <f>ROUNDDOWN(C47/2,-3)</f>
        <v>600000</v>
      </c>
      <c r="D49" s="13" t="s">
        <v>32</v>
      </c>
    </row>
    <row r="50" spans="2:35" x14ac:dyDescent="0.15">
      <c r="C50" s="11">
        <f>IF(C2&gt;=500,IF(C49&gt;=500000,500000,C49),IF(C2&gt;=100,IF(C49&gt;=250000,250000,C49),0))</f>
        <v>250000</v>
      </c>
      <c r="D50" s="1" t="str">
        <f>IF(C2&gt;=500,"（補助上限500,000円）",IF(C2&gt;=100,"（補助上限250,000円）","補助対象外"))</f>
        <v>（補助上限250,000円）</v>
      </c>
    </row>
    <row r="51" spans="2:35" s="13" customFormat="1" x14ac:dyDescent="0.1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2:35" s="13" customFormat="1" x14ac:dyDescent="0.15"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2:35" s="13" customFormat="1" x14ac:dyDescent="0.15"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2:35" s="13" customFormat="1" x14ac:dyDescent="0.1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spans="2:35" s="13" customFormat="1" x14ac:dyDescent="0.15"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2:35" s="13" customFormat="1" x14ac:dyDescent="0.15"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2:35" s="13" customFormat="1" x14ac:dyDescent="0.15"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2:35" s="13" customFormat="1" x14ac:dyDescent="0.15"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2:35" s="13" customFormat="1" x14ac:dyDescent="0.15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2:35" s="13" customFormat="1" x14ac:dyDescent="0.15"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2:35" s="13" customFormat="1" x14ac:dyDescent="0.15"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35" s="13" customFormat="1" x14ac:dyDescent="0.15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35" s="13" customFormat="1" x14ac:dyDescent="0.15"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35" s="13" customFormat="1" x14ac:dyDescent="0.15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5:35" s="13" customFormat="1" x14ac:dyDescent="0.15"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5:35" s="13" customFormat="1" x14ac:dyDescent="0.15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5:35" s="13" customFormat="1" x14ac:dyDescent="0.15"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5:35" s="13" customFormat="1" x14ac:dyDescent="0.15"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5:35" s="13" customFormat="1" x14ac:dyDescent="0.15"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5:35" s="13" customFormat="1" x14ac:dyDescent="0.15"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spans="5:35" s="13" customFormat="1" x14ac:dyDescent="0.15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5:35" s="13" customFormat="1" x14ac:dyDescent="0.15"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spans="5:35" s="13" customFormat="1" x14ac:dyDescent="0.15"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spans="5:35" s="13" customFormat="1" x14ac:dyDescent="0.15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spans="5:35" s="13" customFormat="1" x14ac:dyDescent="0.15"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5:35" s="13" customFormat="1" x14ac:dyDescent="0.15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spans="5:35" s="13" customFormat="1" x14ac:dyDescent="0.15"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spans="5:35" s="13" customFormat="1" x14ac:dyDescent="0.15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spans="5:35" s="13" customFormat="1" x14ac:dyDescent="0.15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spans="5:35" s="13" customFormat="1" x14ac:dyDescent="0.15"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spans="5:35" s="13" customFormat="1" x14ac:dyDescent="0.15"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spans="5:35" s="13" customFormat="1" x14ac:dyDescent="0.15"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spans="5:35" s="13" customFormat="1" x14ac:dyDescent="0.15"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spans="5:35" s="13" customFormat="1" x14ac:dyDescent="0.15"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spans="5:35" s="13" customFormat="1" x14ac:dyDescent="0.15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spans="5:35" s="13" customFormat="1" x14ac:dyDescent="0.15"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</row>
    <row r="87" spans="5:35" s="13" customFormat="1" x14ac:dyDescent="0.1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spans="5:35" s="13" customFormat="1" x14ac:dyDescent="0.15"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</row>
    <row r="89" spans="5:35" s="13" customFormat="1" x14ac:dyDescent="0.15"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spans="5:35" s="13" customFormat="1" x14ac:dyDescent="0.15"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</row>
    <row r="91" spans="5:35" s="13" customFormat="1" x14ac:dyDescent="0.15"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spans="5:35" s="13" customFormat="1" x14ac:dyDescent="0.15"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spans="5:35" s="13" customFormat="1" x14ac:dyDescent="0.15"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spans="5:35" s="13" customFormat="1" x14ac:dyDescent="0.15"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5:35" s="13" customFormat="1" x14ac:dyDescent="0.15"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5:35" s="13" customFormat="1" x14ac:dyDescent="0.15"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spans="5:35" s="13" customFormat="1" x14ac:dyDescent="0.15"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spans="5:35" s="13" customFormat="1" x14ac:dyDescent="0.15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</row>
    <row r="99" spans="5:35" s="13" customFormat="1" x14ac:dyDescent="0.15"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</row>
    <row r="100" spans="5:35" s="13" customFormat="1" x14ac:dyDescent="0.15"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</row>
    <row r="101" spans="5:35" s="13" customFormat="1" x14ac:dyDescent="0.15"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</row>
    <row r="102" spans="5:35" s="13" customFormat="1" x14ac:dyDescent="0.15"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</row>
    <row r="103" spans="5:35" s="13" customFormat="1" x14ac:dyDescent="0.15"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</row>
    <row r="104" spans="5:35" s="13" customFormat="1" x14ac:dyDescent="0.15"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spans="5:35" s="13" customFormat="1" x14ac:dyDescent="0.15"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</row>
    <row r="106" spans="5:35" s="13" customFormat="1" x14ac:dyDescent="0.15"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spans="5:35" s="13" customFormat="1" x14ac:dyDescent="0.15"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</row>
    <row r="108" spans="5:35" s="13" customFormat="1" x14ac:dyDescent="0.15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</row>
    <row r="109" spans="5:35" s="13" customFormat="1" x14ac:dyDescent="0.15"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spans="5:35" s="13" customFormat="1" x14ac:dyDescent="0.15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</row>
    <row r="111" spans="5:35" s="13" customFormat="1" x14ac:dyDescent="0.15"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</row>
    <row r="112" spans="5:35" s="13" customFormat="1" x14ac:dyDescent="0.15"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</row>
    <row r="113" spans="5:35" s="13" customFormat="1" x14ac:dyDescent="0.15"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spans="5:35" s="13" customFormat="1" x14ac:dyDescent="0.15"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</row>
    <row r="115" spans="5:35" s="13" customFormat="1" x14ac:dyDescent="0.15"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</row>
    <row r="116" spans="5:35" s="13" customFormat="1" x14ac:dyDescent="0.15"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</row>
    <row r="117" spans="5:35" s="13" customFormat="1" x14ac:dyDescent="0.15"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</row>
  </sheetData>
  <mergeCells count="1">
    <mergeCell ref="A5:D5"/>
  </mergeCells>
  <phoneticPr fontId="2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ED50-7653-4DA8-B7FA-179F1ABD0518}">
  <sheetPr>
    <tabColor rgb="FFFF0000"/>
    <pageSetUpPr fitToPage="1"/>
  </sheetPr>
  <dimension ref="A1:AJ117"/>
  <sheetViews>
    <sheetView zoomScaleNormal="100" workbookViewId="0">
      <selection activeCell="D4" sqref="D4"/>
    </sheetView>
  </sheetViews>
  <sheetFormatPr defaultRowHeight="17.25" x14ac:dyDescent="0.15"/>
  <cols>
    <col min="1" max="1" width="2.875" style="13" customWidth="1"/>
    <col min="2" max="2" width="27.25" style="1" customWidth="1"/>
    <col min="3" max="3" width="18" style="1" customWidth="1"/>
    <col min="4" max="4" width="33" style="1" customWidth="1"/>
    <col min="5" max="5" width="18" style="1" customWidth="1"/>
    <col min="6" max="6" width="8" style="12" customWidth="1"/>
    <col min="7" max="36" width="9" style="12"/>
    <col min="37" max="16384" width="9" style="1"/>
  </cols>
  <sheetData>
    <row r="1" spans="1:36" ht="18" thickBot="1" x14ac:dyDescent="0.2">
      <c r="B1" s="13"/>
      <c r="C1" s="13"/>
      <c r="D1" s="13"/>
      <c r="E1" s="13"/>
    </row>
    <row r="2" spans="1:36" ht="18" thickBot="1" x14ac:dyDescent="0.2">
      <c r="B2" s="28" t="s">
        <v>47</v>
      </c>
      <c r="C2" s="26">
        <v>100</v>
      </c>
      <c r="D2" s="27" t="s">
        <v>48</v>
      </c>
      <c r="E2" s="13"/>
    </row>
    <row r="3" spans="1:36" x14ac:dyDescent="0.15">
      <c r="B3" s="13"/>
      <c r="C3" s="13"/>
      <c r="D3" s="13"/>
      <c r="E3" s="13"/>
    </row>
    <row r="4" spans="1:36" s="13" customFormat="1" x14ac:dyDescent="0.15">
      <c r="A4" s="13" t="s">
        <v>36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s="13" customFormat="1" ht="40.5" customHeight="1" x14ac:dyDescent="0.15">
      <c r="A5" s="29" t="s">
        <v>40</v>
      </c>
      <c r="B5" s="29"/>
      <c r="C5" s="29"/>
      <c r="D5" s="29"/>
      <c r="E5" s="2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x14ac:dyDescent="0.15">
      <c r="B6" s="6" t="s">
        <v>17</v>
      </c>
      <c r="C6" s="6" t="s">
        <v>18</v>
      </c>
      <c r="D6" s="6" t="s">
        <v>19</v>
      </c>
      <c r="E6" s="21" t="s">
        <v>44</v>
      </c>
      <c r="G6" s="20" t="s">
        <v>43</v>
      </c>
    </row>
    <row r="7" spans="1:36" x14ac:dyDescent="0.15">
      <c r="B7" s="3" t="s">
        <v>20</v>
      </c>
      <c r="C7" s="3"/>
      <c r="D7" s="3"/>
      <c r="E7" s="30"/>
    </row>
    <row r="8" spans="1:36" x14ac:dyDescent="0.15">
      <c r="B8" s="4" t="s">
        <v>25</v>
      </c>
      <c r="C8" s="7">
        <v>1200000</v>
      </c>
      <c r="D8" s="4" t="s">
        <v>26</v>
      </c>
      <c r="E8" s="31"/>
    </row>
    <row r="9" spans="1:36" x14ac:dyDescent="0.15">
      <c r="B9" s="4" t="s">
        <v>37</v>
      </c>
      <c r="C9" s="7">
        <v>100000</v>
      </c>
      <c r="D9" s="4" t="s">
        <v>39</v>
      </c>
      <c r="E9" s="31"/>
    </row>
    <row r="10" spans="1:36" x14ac:dyDescent="0.15">
      <c r="B10" s="4"/>
      <c r="C10" s="7"/>
      <c r="D10" s="4"/>
      <c r="E10" s="31"/>
    </row>
    <row r="11" spans="1:36" x14ac:dyDescent="0.15">
      <c r="B11" s="4"/>
      <c r="C11" s="7"/>
      <c r="D11" s="4"/>
      <c r="E11" s="31"/>
    </row>
    <row r="12" spans="1:36" x14ac:dyDescent="0.15">
      <c r="B12" s="4"/>
      <c r="C12" s="7"/>
      <c r="D12" s="4"/>
      <c r="E12" s="31"/>
    </row>
    <row r="13" spans="1:36" x14ac:dyDescent="0.15">
      <c r="B13" s="4"/>
      <c r="C13" s="7"/>
      <c r="D13" s="4"/>
      <c r="E13" s="31"/>
    </row>
    <row r="14" spans="1:36" x14ac:dyDescent="0.15">
      <c r="B14" s="15" t="s">
        <v>24</v>
      </c>
      <c r="C14" s="9">
        <f>C47-C50</f>
        <v>1000000</v>
      </c>
      <c r="D14" s="15"/>
      <c r="E14" s="31"/>
      <c r="F14" s="17" t="s">
        <v>35</v>
      </c>
    </row>
    <row r="15" spans="1:36" x14ac:dyDescent="0.15">
      <c r="B15" s="15" t="s">
        <v>23</v>
      </c>
      <c r="C15" s="9">
        <f>+C50</f>
        <v>250000</v>
      </c>
      <c r="D15" s="15" t="s">
        <v>27</v>
      </c>
      <c r="E15" s="31"/>
    </row>
    <row r="16" spans="1:36" x14ac:dyDescent="0.15">
      <c r="B16" s="5"/>
      <c r="C16" s="8"/>
      <c r="D16" s="5"/>
      <c r="E16" s="32"/>
    </row>
    <row r="17" spans="2:5" x14ac:dyDescent="0.15">
      <c r="B17" s="2" t="s">
        <v>22</v>
      </c>
      <c r="C17" s="16">
        <f>SUM(C7:C13)</f>
        <v>1300000</v>
      </c>
      <c r="D17" s="2"/>
      <c r="E17" s="22"/>
    </row>
    <row r="18" spans="2:5" x14ac:dyDescent="0.15">
      <c r="B18" s="3" t="s">
        <v>21</v>
      </c>
      <c r="C18" s="3"/>
      <c r="D18" s="3"/>
      <c r="E18" s="23"/>
    </row>
    <row r="19" spans="2:5" x14ac:dyDescent="0.15">
      <c r="B19" s="4" t="s">
        <v>0</v>
      </c>
      <c r="C19" s="7"/>
      <c r="D19" s="4"/>
      <c r="E19" s="23"/>
    </row>
    <row r="20" spans="2:5" x14ac:dyDescent="0.15">
      <c r="B20" s="4" t="s">
        <v>1</v>
      </c>
      <c r="C20" s="7">
        <v>300000</v>
      </c>
      <c r="D20" s="4" t="s">
        <v>8</v>
      </c>
      <c r="E20" s="23"/>
    </row>
    <row r="21" spans="2:5" x14ac:dyDescent="0.15">
      <c r="B21" s="4" t="s">
        <v>2</v>
      </c>
      <c r="C21" s="7">
        <v>100000</v>
      </c>
      <c r="D21" s="4" t="s">
        <v>9</v>
      </c>
      <c r="E21" s="24"/>
    </row>
    <row r="22" spans="2:5" x14ac:dyDescent="0.15">
      <c r="B22" s="4" t="s">
        <v>3</v>
      </c>
      <c r="C22" s="7">
        <v>100000</v>
      </c>
      <c r="D22" s="4" t="s">
        <v>10</v>
      </c>
      <c r="E22" s="23"/>
    </row>
    <row r="23" spans="2:5" x14ac:dyDescent="0.15">
      <c r="B23" s="4" t="s">
        <v>4</v>
      </c>
      <c r="C23" s="7">
        <v>330000</v>
      </c>
      <c r="D23" s="4" t="s">
        <v>11</v>
      </c>
      <c r="E23" s="23">
        <v>330000</v>
      </c>
    </row>
    <row r="24" spans="2:5" x14ac:dyDescent="0.15">
      <c r="B24" s="4"/>
      <c r="C24" s="7">
        <v>220000</v>
      </c>
      <c r="D24" s="4" t="s">
        <v>12</v>
      </c>
      <c r="E24" s="23">
        <v>220000</v>
      </c>
    </row>
    <row r="25" spans="2:5" x14ac:dyDescent="0.15">
      <c r="B25" s="4" t="s">
        <v>5</v>
      </c>
      <c r="C25" s="7">
        <v>1000000</v>
      </c>
      <c r="D25" s="4" t="s">
        <v>13</v>
      </c>
      <c r="E25" s="23">
        <v>100000</v>
      </c>
    </row>
    <row r="26" spans="2:5" x14ac:dyDescent="0.15">
      <c r="B26" s="4"/>
      <c r="C26" s="7">
        <v>400000</v>
      </c>
      <c r="D26" s="4" t="s">
        <v>14</v>
      </c>
      <c r="E26" s="23">
        <v>400000</v>
      </c>
    </row>
    <row r="27" spans="2:5" x14ac:dyDescent="0.15">
      <c r="B27" s="4" t="s">
        <v>38</v>
      </c>
      <c r="C27" s="7">
        <v>100000</v>
      </c>
      <c r="D27" s="4"/>
      <c r="E27" s="23"/>
    </row>
    <row r="28" spans="2:5" x14ac:dyDescent="0.15">
      <c r="B28" s="4"/>
      <c r="C28" s="7"/>
      <c r="D28" s="4"/>
      <c r="E28" s="23"/>
    </row>
    <row r="29" spans="2:5" x14ac:dyDescent="0.15">
      <c r="B29" s="4"/>
      <c r="C29" s="7"/>
      <c r="D29" s="4"/>
      <c r="E29" s="23"/>
    </row>
    <row r="30" spans="2:5" x14ac:dyDescent="0.15">
      <c r="B30" s="4"/>
      <c r="C30" s="7"/>
      <c r="D30" s="4"/>
      <c r="E30" s="24"/>
    </row>
    <row r="31" spans="2:5" x14ac:dyDescent="0.15">
      <c r="B31" s="4"/>
      <c r="C31" s="7"/>
      <c r="D31" s="4"/>
      <c r="E31" s="23"/>
    </row>
    <row r="32" spans="2:5" x14ac:dyDescent="0.15">
      <c r="B32" s="4"/>
      <c r="C32" s="7"/>
      <c r="D32" s="4"/>
      <c r="E32" s="23"/>
    </row>
    <row r="33" spans="2:6" x14ac:dyDescent="0.15">
      <c r="B33" s="4"/>
      <c r="C33" s="7"/>
      <c r="D33" s="4"/>
      <c r="E33" s="23"/>
    </row>
    <row r="34" spans="2:6" x14ac:dyDescent="0.15">
      <c r="B34" s="4"/>
      <c r="C34" s="7"/>
      <c r="D34" s="4"/>
      <c r="E34" s="23"/>
    </row>
    <row r="35" spans="2:6" x14ac:dyDescent="0.15">
      <c r="B35" s="18" t="s">
        <v>15</v>
      </c>
      <c r="C35" s="19">
        <f>SUM(C20:C34)</f>
        <v>2550000</v>
      </c>
      <c r="D35" s="18"/>
      <c r="E35" s="19">
        <f>SUM(E20:E34)</f>
        <v>1050000</v>
      </c>
    </row>
    <row r="36" spans="2:6" x14ac:dyDescent="0.15">
      <c r="B36" s="4" t="s">
        <v>6</v>
      </c>
      <c r="C36" s="7"/>
      <c r="D36" s="4"/>
      <c r="E36" s="23"/>
    </row>
    <row r="37" spans="2:6" x14ac:dyDescent="0.15">
      <c r="B37" s="4" t="s">
        <v>7</v>
      </c>
      <c r="C37" s="7">
        <v>1600000</v>
      </c>
      <c r="D37" s="4" t="s">
        <v>42</v>
      </c>
      <c r="E37" s="23">
        <v>1600000</v>
      </c>
      <c r="F37" s="12" t="s">
        <v>34</v>
      </c>
    </row>
    <row r="38" spans="2:6" x14ac:dyDescent="0.15">
      <c r="B38" s="4"/>
      <c r="C38" s="7"/>
      <c r="D38" s="4"/>
      <c r="E38" s="23"/>
    </row>
    <row r="39" spans="2:6" x14ac:dyDescent="0.15">
      <c r="B39" s="4"/>
      <c r="C39" s="7"/>
      <c r="D39" s="4"/>
      <c r="E39" s="23"/>
    </row>
    <row r="40" spans="2:6" x14ac:dyDescent="0.15">
      <c r="B40" s="4"/>
      <c r="C40" s="7"/>
      <c r="D40" s="4"/>
      <c r="E40" s="23"/>
    </row>
    <row r="41" spans="2:6" x14ac:dyDescent="0.15">
      <c r="B41" s="4"/>
      <c r="C41" s="7"/>
      <c r="D41" s="4"/>
      <c r="E41" s="23"/>
    </row>
    <row r="42" spans="2:6" x14ac:dyDescent="0.15">
      <c r="B42" s="4"/>
      <c r="C42" s="7"/>
      <c r="D42" s="4"/>
      <c r="E42" s="23"/>
    </row>
    <row r="43" spans="2:6" x14ac:dyDescent="0.15">
      <c r="B43" s="4"/>
      <c r="C43" s="7"/>
      <c r="D43" s="4"/>
      <c r="E43" s="23"/>
    </row>
    <row r="44" spans="2:6" x14ac:dyDescent="0.15">
      <c r="B44" s="4"/>
      <c r="C44" s="7"/>
      <c r="D44" s="4"/>
      <c r="E44" s="23"/>
    </row>
    <row r="45" spans="2:6" x14ac:dyDescent="0.15">
      <c r="B45" s="5" t="s">
        <v>28</v>
      </c>
      <c r="C45" s="10">
        <f>SUM(C37:C44)</f>
        <v>1600000</v>
      </c>
      <c r="D45" s="5"/>
      <c r="E45" s="10">
        <f>SUM(E37:E44)</f>
        <v>1600000</v>
      </c>
    </row>
    <row r="46" spans="2:6" x14ac:dyDescent="0.15">
      <c r="B46" s="2" t="s">
        <v>30</v>
      </c>
      <c r="C46" s="16">
        <f>C35</f>
        <v>2550000</v>
      </c>
      <c r="D46" s="2"/>
      <c r="E46" s="25">
        <f>+E35+E45</f>
        <v>2650000</v>
      </c>
    </row>
    <row r="47" spans="2:6" x14ac:dyDescent="0.15">
      <c r="B47" s="2" t="s">
        <v>29</v>
      </c>
      <c r="C47" s="16">
        <f>C46-C17</f>
        <v>1250000</v>
      </c>
      <c r="D47" s="2"/>
      <c r="E47" s="22"/>
    </row>
    <row r="48" spans="2:6" x14ac:dyDescent="0.15">
      <c r="B48" s="13"/>
      <c r="C48" s="13"/>
      <c r="D48" s="13"/>
      <c r="E48" s="13"/>
    </row>
    <row r="49" spans="2:36" x14ac:dyDescent="0.15">
      <c r="B49" s="13" t="s">
        <v>31</v>
      </c>
      <c r="C49" s="14">
        <f>ROUNDDOWN(C47/2,-3)</f>
        <v>625000</v>
      </c>
      <c r="D49" s="13" t="s">
        <v>32</v>
      </c>
      <c r="E49" s="13"/>
    </row>
    <row r="50" spans="2:36" x14ac:dyDescent="0.15">
      <c r="C50" s="11">
        <f>IF(C2&gt;=500,IF(C49&gt;=500000,500000,C49),IF(C2&gt;=100,IF(C49&gt;=250000,250000,C49),0))</f>
        <v>250000</v>
      </c>
      <c r="D50" s="1" t="str">
        <f>IF(C2&gt;=500,"（補助上限500,000円）",IF(C2&gt;=100,"（補助上限250,000円）","補助対象外"))</f>
        <v>（補助上限250,000円）</v>
      </c>
    </row>
    <row r="51" spans="2:36" s="13" customFormat="1" x14ac:dyDescent="0.15"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2:36" s="13" customFormat="1" x14ac:dyDescent="0.15"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</row>
    <row r="53" spans="2:36" s="13" customFormat="1" x14ac:dyDescent="0.15"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2:36" s="13" customFormat="1" x14ac:dyDescent="0.15"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2:36" s="13" customFormat="1" x14ac:dyDescent="0.15"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2:36" s="13" customFormat="1" x14ac:dyDescent="0.15"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</row>
    <row r="57" spans="2:36" s="13" customFormat="1" x14ac:dyDescent="0.15"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2:36" s="13" customFormat="1" x14ac:dyDescent="0.15"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</row>
    <row r="59" spans="2:36" s="13" customFormat="1" x14ac:dyDescent="0.15"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2:36" s="13" customFormat="1" x14ac:dyDescent="0.15"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2:36" s="13" customFormat="1" x14ac:dyDescent="0.15"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2:36" s="13" customFormat="1" x14ac:dyDescent="0.15"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2:36" s="13" customFormat="1" x14ac:dyDescent="0.15"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spans="2:36" s="13" customFormat="1" x14ac:dyDescent="0.15"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</row>
    <row r="65" spans="6:36" s="13" customFormat="1" x14ac:dyDescent="0.15"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6:36" s="13" customFormat="1" x14ac:dyDescent="0.15"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6:36" s="13" customFormat="1" x14ac:dyDescent="0.15"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6:36" s="13" customFormat="1" x14ac:dyDescent="0.15"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6:36" s="13" customFormat="1" x14ac:dyDescent="0.15"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spans="6:36" s="13" customFormat="1" x14ac:dyDescent="0.15"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</row>
    <row r="71" spans="6:36" s="13" customFormat="1" x14ac:dyDescent="0.15"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6:36" s="13" customFormat="1" x14ac:dyDescent="0.15"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spans="6:36" s="13" customFormat="1" x14ac:dyDescent="0.15"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</row>
    <row r="74" spans="6:36" s="13" customFormat="1" x14ac:dyDescent="0.15"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</row>
    <row r="75" spans="6:36" s="13" customFormat="1" x14ac:dyDescent="0.15"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</row>
    <row r="76" spans="6:36" s="13" customFormat="1" x14ac:dyDescent="0.15"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</row>
    <row r="77" spans="6:36" s="13" customFormat="1" x14ac:dyDescent="0.15"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</row>
    <row r="78" spans="6:36" s="13" customFormat="1" x14ac:dyDescent="0.15"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</row>
    <row r="79" spans="6:36" s="13" customFormat="1" x14ac:dyDescent="0.15"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spans="6:36" s="13" customFormat="1" x14ac:dyDescent="0.15"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</row>
    <row r="81" spans="6:36" s="13" customFormat="1" x14ac:dyDescent="0.1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</row>
    <row r="82" spans="6:36" s="13" customForma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</row>
    <row r="83" spans="6:36" s="13" customFormat="1" x14ac:dyDescent="0.15"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</row>
    <row r="84" spans="6:36" s="13" customFormat="1" x14ac:dyDescent="0.15"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</row>
    <row r="85" spans="6:36" s="13" customFormat="1" x14ac:dyDescent="0.15"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</row>
    <row r="86" spans="6:36" s="13" customFormat="1" x14ac:dyDescent="0.15"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</row>
    <row r="87" spans="6:36" s="13" customFormat="1" x14ac:dyDescent="0.15"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</row>
    <row r="88" spans="6:36" s="13" customFormat="1" x14ac:dyDescent="0.15"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</row>
    <row r="89" spans="6:36" s="13" customFormat="1" x14ac:dyDescent="0.15"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</row>
    <row r="90" spans="6:36" s="13" customFormat="1" x14ac:dyDescent="0.15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</row>
    <row r="91" spans="6:36" s="13" customFormat="1" x14ac:dyDescent="0.15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</row>
    <row r="92" spans="6:36" s="13" customFormat="1" x14ac:dyDescent="0.15"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</row>
    <row r="93" spans="6:36" s="13" customFormat="1" x14ac:dyDescent="0.15"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</row>
    <row r="94" spans="6:36" s="13" customFormat="1" x14ac:dyDescent="0.15"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</row>
    <row r="95" spans="6:36" s="13" customFormat="1" x14ac:dyDescent="0.15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</row>
    <row r="96" spans="6:36" s="13" customFormat="1" x14ac:dyDescent="0.15"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</row>
    <row r="97" spans="6:36" s="13" customFormat="1" x14ac:dyDescent="0.15"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</row>
    <row r="98" spans="6:36" s="13" customFormat="1" x14ac:dyDescent="0.15"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</row>
    <row r="99" spans="6:36" s="13" customFormat="1" x14ac:dyDescent="0.15"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</row>
    <row r="100" spans="6:36" s="13" customFormat="1" x14ac:dyDescent="0.15"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</row>
    <row r="101" spans="6:36" s="13" customFormat="1" x14ac:dyDescent="0.15"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</row>
    <row r="102" spans="6:36" s="13" customFormat="1" x14ac:dyDescent="0.15"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</row>
    <row r="103" spans="6:36" s="13" customFormat="1" x14ac:dyDescent="0.15"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</row>
    <row r="104" spans="6:36" s="13" customFormat="1" x14ac:dyDescent="0.15"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</row>
    <row r="105" spans="6:36" s="13" customFormat="1" x14ac:dyDescent="0.15"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</row>
    <row r="106" spans="6:36" s="13" customFormat="1" x14ac:dyDescent="0.15"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</row>
    <row r="107" spans="6:36" s="13" customFormat="1" x14ac:dyDescent="0.15"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</row>
    <row r="108" spans="6:36" s="13" customFormat="1" x14ac:dyDescent="0.15"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</row>
    <row r="109" spans="6:36" s="13" customFormat="1" x14ac:dyDescent="0.15"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</row>
    <row r="110" spans="6:36" s="13" customFormat="1" x14ac:dyDescent="0.15"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</row>
    <row r="111" spans="6:36" s="13" customFormat="1" x14ac:dyDescent="0.15"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</row>
    <row r="112" spans="6:36" s="13" customFormat="1" x14ac:dyDescent="0.15"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</row>
    <row r="113" spans="6:36" s="13" customFormat="1" x14ac:dyDescent="0.15"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</row>
    <row r="114" spans="6:36" s="13" customFormat="1" x14ac:dyDescent="0.15"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</row>
    <row r="115" spans="6:36" s="13" customFormat="1" x14ac:dyDescent="0.15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</row>
    <row r="116" spans="6:36" s="13" customFormat="1" x14ac:dyDescent="0.15"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</row>
    <row r="117" spans="6:36" s="13" customFormat="1" x14ac:dyDescent="0.15"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</row>
  </sheetData>
  <mergeCells count="2">
    <mergeCell ref="E7:E16"/>
    <mergeCell ref="A5:E5"/>
  </mergeCells>
  <phoneticPr fontId="2"/>
  <printOptions horizontalCentered="1"/>
  <pageMargins left="0.78740157480314965" right="0.78740157480314965" top="0.98425196850393704" bottom="0.78740157480314965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様式第2号(計算書)</vt:lpstr>
      <vt:lpstr>様式第7号 (決算書)</vt:lpstr>
      <vt:lpstr>'様式第2号(計算書)'!Print_Area</vt:lpstr>
      <vt:lpstr>'様式第7号 (決算書)'!Print_Area</vt:lpstr>
    </vt:vector>
  </TitlesOfParts>
  <Company>柳川市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柳川市</dc:creator>
  <cp:lastModifiedBy>柳川市</cp:lastModifiedBy>
  <cp:lastPrinted>2025-04-11T03:05:38Z</cp:lastPrinted>
  <dcterms:created xsi:type="dcterms:W3CDTF">2024-01-10T00:39:57Z</dcterms:created>
  <dcterms:modified xsi:type="dcterms:W3CDTF">2025-04-11T03:10:28Z</dcterms:modified>
</cp:coreProperties>
</file>